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титул" sheetId="1" r:id="rId1"/>
    <sheet name="роспись" sheetId="2" r:id="rId2"/>
    <sheet name="местный бюджет" sheetId="3" r:id="rId3"/>
    <sheet name="краевые субвенции 2" sheetId="4" r:id="rId4"/>
    <sheet name="краевые субвенции" sheetId="5" r:id="rId5"/>
  </sheets>
  <definedNames>
    <definedName name="_xlnm.Print_Area" localSheetId="4">'краевые субвенции'!$A$1:$O$53</definedName>
    <definedName name="_xlnm.Print_Area" localSheetId="2">'местный бюджет'!$A$1:$P$57</definedName>
    <definedName name="_xlnm.Print_Area" localSheetId="1">'роспись'!$A$1:$L$64</definedName>
  </definedNames>
  <calcPr fullCalcOnLoad="1" refMode="R1C1"/>
</workbook>
</file>

<file path=xl/comments3.xml><?xml version="1.0" encoding="utf-8"?>
<comments xmlns="http://schemas.openxmlformats.org/spreadsheetml/2006/main">
  <authors>
    <author>Userruo</author>
  </authors>
  <commentList>
    <comment ref="J13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снято на пож.сигн</t>
        </r>
      </text>
    </comment>
    <comment ref="J15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снято на пож.сигн.</t>
        </r>
      </text>
    </comment>
    <comment ref="J19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снято на пож.сигн.</t>
        </r>
      </text>
    </comment>
    <comment ref="J29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снято на пож.сигн.</t>
        </r>
      </text>
    </comment>
    <comment ref="J20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снято на пож.сигн.</t>
        </r>
      </text>
    </comment>
    <comment ref="J34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аукцион </t>
        </r>
      </text>
    </comment>
    <comment ref="J30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снято на пож.сигн.</t>
        </r>
      </text>
    </comment>
    <comment ref="J36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снято на пож.сигн.</t>
        </r>
      </text>
    </comment>
    <comment ref="J26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с БСШ-2 снято с 222 46724=</t>
        </r>
      </text>
    </comment>
    <comment ref="E14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снято  3119 на 226 медосмотр</t>
        </r>
      </text>
    </comment>
    <comment ref="E27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добавлено 3119 с 225 тех.обсл.системы ППЧ</t>
        </r>
      </text>
    </comment>
    <comment ref="E38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добавили 13940 с БСШ-2 с 222000</t>
        </r>
      </text>
    </comment>
    <comment ref="E13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2000=снято на пож.сигнализ.</t>
        </r>
      </text>
    </comment>
    <comment ref="E15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17600=снято на пож.сигнализ.</t>
        </r>
      </text>
    </comment>
    <comment ref="E19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40000=снято на пож.сигнализ.</t>
        </r>
      </text>
    </comment>
    <comment ref="E20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45000=снято на пож.сигн.</t>
        </r>
      </text>
    </comment>
    <comment ref="E29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5428=снято на пож.сигнализ.</t>
        </r>
      </text>
    </comment>
    <comment ref="E30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11828=снято на пож.сигнализ</t>
        </r>
      </text>
    </comment>
    <comment ref="E36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7020=снято на пож.сигнал</t>
        </r>
      </text>
    </comment>
    <comment ref="G23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104600=снято на пож.сигнализацию на 226 код:3119=снято на 226 код на м/о</t>
        </r>
      </text>
    </comment>
    <comment ref="G39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13490=снято с БСШ-2 с 222кода на таблички</t>
        </r>
      </text>
    </comment>
    <comment ref="G31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3119снято с 225кода на м/о;46724=снято с БСШ-2 на промывку;</t>
        </r>
      </text>
    </comment>
    <comment ref="G6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снято с 212 кода с цдо</t>
        </r>
      </text>
    </comment>
    <comment ref="K34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возмещение ГСМ -выдано из кассы</t>
        </r>
      </text>
    </comment>
    <comment ref="E37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+4790=передали ЦДО
</t>
        </r>
      </text>
    </comment>
  </commentList>
</comments>
</file>

<file path=xl/comments5.xml><?xml version="1.0" encoding="utf-8"?>
<comments xmlns="http://schemas.openxmlformats.org/spreadsheetml/2006/main">
  <authors>
    <author>Userruo</author>
    <author>школа</author>
  </authors>
  <commentList>
    <comment ref="F39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7370,99 снято</t>
        </r>
      </text>
    </comment>
    <comment ref="E41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550= снято</t>
        </r>
      </text>
    </comment>
    <comment ref="E45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3200= снято</t>
        </r>
      </text>
    </comment>
    <comment ref="F46" authorId="0">
      <text>
        <r>
          <rPr>
            <b/>
            <sz val="10"/>
            <rFont val="Tahoma"/>
            <family val="2"/>
          </rPr>
          <t>Userruo:</t>
        </r>
        <r>
          <rPr>
            <sz val="10"/>
            <rFont val="Tahoma"/>
            <family val="2"/>
          </rPr>
          <t xml:space="preserve">
3750=снято на 290 код</t>
        </r>
      </text>
    </comment>
    <comment ref="B36" authorId="1">
      <text>
        <r>
          <rPr>
            <b/>
            <sz val="9"/>
            <rFont val="Tahoma"/>
            <family val="0"/>
          </rPr>
          <t>школа: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<sst xmlns="http://schemas.openxmlformats.org/spreadsheetml/2006/main" count="439" uniqueCount="199">
  <si>
    <t>ГСМ</t>
  </si>
  <si>
    <t>Услуги связи</t>
  </si>
  <si>
    <t>кол-во</t>
  </si>
  <si>
    <t>сумма</t>
  </si>
  <si>
    <t>период</t>
  </si>
  <si>
    <t>итого</t>
  </si>
  <si>
    <t>Подключение и использование глобальной сети интернет</t>
  </si>
  <si>
    <t xml:space="preserve">Подписка и приобретение периодических изданий </t>
  </si>
  <si>
    <t>Файлы</t>
  </si>
  <si>
    <t>Оплата льготного проезда в отпуск</t>
  </si>
  <si>
    <t>Услуги связи, всего</t>
  </si>
  <si>
    <t>Дератизация и дизинфекция</t>
  </si>
  <si>
    <t>ВСЕГО ПО УЧРЕЖДЕНИЮ</t>
  </si>
  <si>
    <t>Клей в ассортименте (момент, карандаш, ПВА)</t>
  </si>
  <si>
    <t>марки, конверты</t>
  </si>
  <si>
    <t>Техосмотр автомобиля, диагностика</t>
  </si>
  <si>
    <t>Медосмотр (тех персонал)</t>
  </si>
  <si>
    <t>Вывоз ТБО</t>
  </si>
  <si>
    <t>цена</t>
  </si>
  <si>
    <t>Абонентская плата за телефон</t>
  </si>
  <si>
    <t>Дистанционное обучение по программе "Пожарный минимум"</t>
  </si>
  <si>
    <t>Тосол</t>
  </si>
  <si>
    <t>Начинай день с зарядки</t>
  </si>
  <si>
    <t>Нафаня</t>
  </si>
  <si>
    <t>Незнайка</t>
  </si>
  <si>
    <t>Ангарская правда</t>
  </si>
  <si>
    <t>Педсовет</t>
  </si>
  <si>
    <t>Мурзилка</t>
  </si>
  <si>
    <t>Современный урок</t>
  </si>
  <si>
    <t>Бумага офисная</t>
  </si>
  <si>
    <t>Оплата льготного проезда в отпуск работникам школы</t>
  </si>
  <si>
    <t>Прочие работы, услуги на содержание иммущества</t>
  </si>
  <si>
    <t xml:space="preserve">Прочие работы, услуги  </t>
  </si>
  <si>
    <t>Строхование (автогражданка)</t>
  </si>
  <si>
    <t>Увеличение стоимости других материальных запасов</t>
  </si>
  <si>
    <t>Директор МКОУ Новохайской СОШ № 14 ____________________ /С.И. Левкович /</t>
  </si>
  <si>
    <t>Прочие работы, услуги на содержание имущества</t>
  </si>
  <si>
    <t>Итого краевые субвенции:</t>
  </si>
  <si>
    <t>Ремонт  плит, холодильного оборудования</t>
  </si>
  <si>
    <t>"_____ " ___________________ 2016 год</t>
  </si>
  <si>
    <t>Увеличение стоимости материальных запасов, в том числе:</t>
  </si>
  <si>
    <t>прочие работы, услуги в том числе:</t>
  </si>
  <si>
    <t>приобритение или изготовление бланков документов об образовании</t>
  </si>
  <si>
    <t>Увеличение стоимости основных средств</t>
  </si>
  <si>
    <t>Увеличение стоимости основных средств, в том числе:</t>
  </si>
  <si>
    <t>код цели</t>
  </si>
  <si>
    <t>Моющие средства</t>
  </si>
  <si>
    <t>Прочие выплаты</t>
  </si>
  <si>
    <t xml:space="preserve">Приложение № 1                                                                                                                                                                                                    к Порядку составления, утверждения и ведения бюджетных смет муниципальных казенных учреждений от 25 апреля 2011 года </t>
  </si>
  <si>
    <t>УТВЕРЖДАЮ</t>
  </si>
  <si>
    <t>начальник</t>
  </si>
  <si>
    <t xml:space="preserve">      (наименование должности лица, утверждающего бюджетную смету)</t>
  </si>
  <si>
    <t>Управление образования администрации Богучанского района</t>
  </si>
  <si>
    <t xml:space="preserve">    (наименование главного распорядителя (распорядителя) бюджетных средств)</t>
  </si>
  <si>
    <t>А.В.Мазницина</t>
  </si>
  <si>
    <t xml:space="preserve">           (подпись)                                                 (расшифровка подписи)</t>
  </si>
  <si>
    <t>"11" января 2016 г.</t>
  </si>
  <si>
    <t>КОДЫ</t>
  </si>
  <si>
    <t>БЮДЖЕТНАЯ СМЕТА НА 2016 ГОД</t>
  </si>
  <si>
    <t>Форма по ОКУД</t>
  </si>
  <si>
    <t>0501012</t>
  </si>
  <si>
    <t>от "11" января 2016 г.</t>
  </si>
  <si>
    <t>Дата</t>
  </si>
  <si>
    <t>по ОКПО</t>
  </si>
  <si>
    <t>Получатель бюджетных средств</t>
  </si>
  <si>
    <t>по Перечню (Реестру)</t>
  </si>
  <si>
    <t>Главный распорядитель бюджетных средств</t>
  </si>
  <si>
    <t>по БК</t>
  </si>
  <si>
    <t>Наименование бюджета</t>
  </si>
  <si>
    <t>Районный</t>
  </si>
  <si>
    <t>по ОКТМО</t>
  </si>
  <si>
    <t>Единица измерения</t>
  </si>
  <si>
    <t>руб</t>
  </si>
  <si>
    <t>по ОКЕИ</t>
  </si>
  <si>
    <t>по ОКВ</t>
  </si>
  <si>
    <t>Финансовое управление администрации Богучанского района</t>
  </si>
  <si>
    <t>(наименование органа, исполняющего бюджет)</t>
  </si>
  <si>
    <t>РОСПИСЬ РАСХОДОВ</t>
  </si>
  <si>
    <t>Единица измерения: руб</t>
  </si>
  <si>
    <t>Наименование показателя</t>
  </si>
  <si>
    <t>Код строки</t>
  </si>
  <si>
    <t>Код по бюджетной классификации РФ</t>
  </si>
  <si>
    <t>Сумма в рублях</t>
  </si>
  <si>
    <t>ведомство</t>
  </si>
  <si>
    <t>раздел,       подраздел</t>
  </si>
  <si>
    <t>целевой статьи</t>
  </si>
  <si>
    <t>вида расходов</t>
  </si>
  <si>
    <t>Код цели</t>
  </si>
  <si>
    <t>Исчислено</t>
  </si>
  <si>
    <t>Утверждено</t>
  </si>
  <si>
    <t>Расходы казенных учреждений за счет средств местного бюджета</t>
  </si>
  <si>
    <t>01</t>
  </si>
  <si>
    <t>Общее образование</t>
  </si>
  <si>
    <t>0702</t>
  </si>
  <si>
    <t>Обеспечение деятельности (оказание услуг) учреждений начального общего, основного общего, среднего общего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</si>
  <si>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0110040020</t>
  </si>
  <si>
    <t>Заработная плата</t>
  </si>
  <si>
    <t>111</t>
  </si>
  <si>
    <t>211000</t>
  </si>
  <si>
    <t>Начисления на оплату труда</t>
  </si>
  <si>
    <t>119</t>
  </si>
  <si>
    <t>213000</t>
  </si>
  <si>
    <t>244</t>
  </si>
  <si>
    <t>221000</t>
  </si>
  <si>
    <t>Работы, услуги по содержанию имущества</t>
  </si>
  <si>
    <t>225000</t>
  </si>
  <si>
    <t>Прочие работы, услуги</t>
  </si>
  <si>
    <t>226000</t>
  </si>
  <si>
    <t>Увеличение стоимости материальных запасов</t>
  </si>
  <si>
    <t>340000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</si>
  <si>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учреждениях начального общего, основного общего, среднего общего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</si>
  <si>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0110041020</t>
  </si>
  <si>
    <t>Оплата стоимости проезда в отпуск в соответствии с законодательством, в учреждениях начального общего, основного общего, среднего общего образования, включая расходы на предоставление субсидий бюджетным учреждениям на финансовое обеспечение оплаты проезда,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</si>
  <si>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0110047020</t>
  </si>
  <si>
    <t>112</t>
  </si>
  <si>
    <t>212000</t>
  </si>
  <si>
    <t>Оплата жилищно-коммунальных услуг за исключением электроэнергии, в учреждениях начального общего, основного общего, среднего общего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</si>
  <si>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011004Г020</t>
  </si>
  <si>
    <t>Коммунальные услуги</t>
  </si>
  <si>
    <t>223000</t>
  </si>
  <si>
    <t>Продукты питания в учреждениях начального общего, основного общего, среднего общего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</si>
  <si>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011004П020</t>
  </si>
  <si>
    <t>Оплата за электроэнергию в учреждениях начального общего, основного общего, среднего общего образования, включая расходы на предоставление субсидий бюджетным учреждениям на финансовое обеспечение выполнения муниципального задания,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</si>
  <si>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011004Э020</t>
  </si>
  <si>
    <t>Расходы казенных учреждений за счет средств регионального бюджета</t>
  </si>
  <si>
    <t>10</t>
  </si>
  <si>
    <t>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</si>
  <si>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0110074090</t>
  </si>
  <si>
    <t>Увеличение стоимости прочих основных средств</t>
  </si>
  <si>
    <t>310000</t>
  </si>
  <si>
    <t>Выполнение государственных полномочий по финансовому обеспечению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</si>
  <si>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0110075640</t>
  </si>
  <si>
    <t>Прочие расходы</t>
  </si>
  <si>
    <t>290000</t>
  </si>
  <si>
    <t>Выполнение государственных полномочий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 детей" муниципальной программы "Развитие образования Богучанского района"</t>
  </si>
  <si>
    <t>1003</t>
  </si>
  <si>
    <t>0110075660</t>
  </si>
  <si>
    <t>Итого по коду БК (по коду раздела)</t>
  </si>
  <si>
    <t>Руководитель</t>
  </si>
  <si>
    <t>(уполномоченное лицо)</t>
  </si>
  <si>
    <t>директор</t>
  </si>
  <si>
    <t>М.П.</t>
  </si>
  <si>
    <t>(должность)</t>
  </si>
  <si>
    <t>(подпись)</t>
  </si>
  <si>
    <t>(расшифровка подписи)</t>
  </si>
  <si>
    <t>Главный бухгалтер</t>
  </si>
  <si>
    <t>И.П. Михалева</t>
  </si>
  <si>
    <t>Исполнитель</t>
  </si>
  <si>
    <t>экономист</t>
  </si>
  <si>
    <t>О.В.Макарец</t>
  </si>
  <si>
    <t>" 11 " января  2016 г.</t>
  </si>
  <si>
    <t>МКОУ Новохайская школа</t>
  </si>
  <si>
    <t>Муниципальное казенное  общеобразовательное учреждение Новохайская школа</t>
  </si>
  <si>
    <t>04609423</t>
  </si>
  <si>
    <t>С.И.Левкович</t>
  </si>
  <si>
    <t>командировочные расходы</t>
  </si>
  <si>
    <t>Расшифровка кода цели</t>
  </si>
  <si>
    <t xml:space="preserve">Заправка картриджа </t>
  </si>
  <si>
    <t>бензин 92</t>
  </si>
  <si>
    <t>Медали,удостоверение к Золотой медали</t>
  </si>
  <si>
    <t>июнь</t>
  </si>
  <si>
    <t>Бланки аттестата ,обложки к аттестату</t>
  </si>
  <si>
    <t>Медосмотр (педагогические работники)</t>
  </si>
  <si>
    <t>Аттестация пед.работников</t>
  </si>
  <si>
    <t>январь-май</t>
  </si>
  <si>
    <t>июль</t>
  </si>
  <si>
    <t>август</t>
  </si>
  <si>
    <t>сентябрь</t>
  </si>
  <si>
    <t>октябрь</t>
  </si>
  <si>
    <t>ноябрь</t>
  </si>
  <si>
    <t>декабрь</t>
  </si>
  <si>
    <t>утверждено по смете</t>
  </si>
  <si>
    <t>расход</t>
  </si>
  <si>
    <t>использовано</t>
  </si>
  <si>
    <t>остаток</t>
  </si>
  <si>
    <t>расходы</t>
  </si>
  <si>
    <t>промывка</t>
  </si>
  <si>
    <t>Госпошлина   852</t>
  </si>
  <si>
    <t xml:space="preserve">ЧТОБЫ ОТКРЫТЬ ПОЛНОСТЬЮ НАДО НАЖАТЬ ИЛИ НА (+) СЛЕВА ИЛИ НА 2 СЛЕВА В ВЕРХНЕМ УГЛУ </t>
  </si>
  <si>
    <t xml:space="preserve">ЧТОБЫ ЗАКРЫТЬ ПОЛНОСТЬЮ НАДО НАЖАТЬ ИЛИ НА (-) СЛЕВА ИЛИ НА 1СЛЕВА В ВЕРХНЕМ УГЛУ </t>
  </si>
  <si>
    <t>Расчет расхода средств на содержание МКОУ Новохайская школа на 2017 год</t>
  </si>
  <si>
    <t>Расчет расхода средств на содержание МКОУ Новохайская школа на 2017 год (краевые субвенции дополнительно)</t>
  </si>
  <si>
    <t>2017г</t>
  </si>
  <si>
    <t>Списание оргтехники</t>
  </si>
  <si>
    <t>Командировочные расходы, льготный проезд</t>
  </si>
  <si>
    <t>"_____ " ___________________ 2017 год</t>
  </si>
  <si>
    <t>медосмотр (ауп)</t>
  </si>
  <si>
    <t>приобритение оргтехники</t>
  </si>
  <si>
    <t>приобритение концелярии для ауп</t>
  </si>
  <si>
    <t>услуги БТИ</t>
  </si>
  <si>
    <t>Обучение сан минимум</t>
  </si>
  <si>
    <t>со ст.225000 перекинули на ст. 226000 -32650,00</t>
  </si>
  <si>
    <t xml:space="preserve"> Обслуживание тревожной кнопки и установка дублирующего сигнала</t>
  </si>
  <si>
    <t>наглядное пособие для кабинета истории</t>
  </si>
  <si>
    <t>тетради общие</t>
  </si>
  <si>
    <t>Расчет расхода средств на содержание МКОУ Новохайская школа  на 2017 год  (краевые субвенции)</t>
  </si>
  <si>
    <t>приобритение лингофонного кабинета</t>
  </si>
  <si>
    <t>приобретение оборудование для кабинетов</t>
  </si>
  <si>
    <t>канц товары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</si>
</sst>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_(* #,##0.0_);_(* \(#,##0.0\);_(* &quot;-&quot;??_);_(@_)"/>
    <numFmt numFmtId="190" formatCode="_(* #,##0_);_(* \(#,##0\);_(* &quot;-&quot;??_);_(@_)"/>
    <numFmt numFmtId="191" formatCode="0.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</numFmts>
  <fonts count="63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name val="Arial"/>
      <family val="2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10"/>
      <color indexed="10"/>
      <name val="Arial Cyr"/>
      <family val="0"/>
    </font>
    <font>
      <sz val="11"/>
      <name val="Arial"/>
      <family val="2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1"/>
      <color indexed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60"/>
      <name val="Arial"/>
      <family val="2"/>
    </font>
    <font>
      <b/>
      <i/>
      <sz val="10"/>
      <color indexed="6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name val="Times New Roman"/>
      <family val="1"/>
    </font>
    <font>
      <sz val="22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6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12" xfId="0" applyFont="1" applyBorder="1" applyAlignment="1">
      <alignment wrapText="1"/>
    </xf>
    <xf numFmtId="0" fontId="10" fillId="7" borderId="13" xfId="0" applyFont="1" applyFill="1" applyBorder="1" applyAlignment="1">
      <alignment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9" fontId="11" fillId="0" borderId="0" xfId="57" applyFont="1" applyAlignment="1">
      <alignment/>
    </xf>
    <xf numFmtId="0" fontId="1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49" fontId="11" fillId="0" borderId="0" xfId="0" applyNumberFormat="1" applyFont="1" applyFill="1" applyAlignment="1">
      <alignment/>
    </xf>
    <xf numFmtId="171" fontId="12" fillId="0" borderId="13" xfId="6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9" fontId="12" fillId="0" borderId="13" xfId="52" applyNumberFormat="1" applyFont="1" applyFill="1" applyBorder="1" applyAlignment="1">
      <alignment horizontal="center" wrapText="1"/>
      <protection/>
    </xf>
    <xf numFmtId="49" fontId="12" fillId="0" borderId="13" xfId="52" applyNumberFormat="1" applyFont="1" applyFill="1" applyBorder="1" applyAlignment="1">
      <alignment horizontal="center" vertical="center" wrapText="1"/>
      <protection/>
    </xf>
    <xf numFmtId="49" fontId="11" fillId="0" borderId="13" xfId="52" applyNumberFormat="1" applyFont="1" applyFill="1" applyBorder="1" applyAlignment="1">
      <alignment horizontal="center" vertical="center" wrapText="1"/>
      <protection/>
    </xf>
    <xf numFmtId="0" fontId="12" fillId="0" borderId="15" xfId="0" applyFont="1" applyFill="1" applyBorder="1" applyAlignment="1">
      <alignment/>
    </xf>
    <xf numFmtId="49" fontId="12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49" fontId="12" fillId="0" borderId="13" xfId="53" applyNumberFormat="1" applyFont="1" applyFill="1" applyBorder="1" applyAlignment="1">
      <alignment horizontal="left" vertical="center" wrapText="1"/>
      <protection/>
    </xf>
    <xf numFmtId="171" fontId="11" fillId="0" borderId="13" xfId="6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/>
    </xf>
    <xf numFmtId="0" fontId="12" fillId="0" borderId="13" xfId="0" applyNumberFormat="1" applyFont="1" applyFill="1" applyBorder="1" applyAlignment="1">
      <alignment horizontal="left" wrapText="1"/>
    </xf>
    <xf numFmtId="49" fontId="11" fillId="0" borderId="13" xfId="52" applyNumberFormat="1" applyFont="1" applyFill="1" applyBorder="1" applyAlignment="1">
      <alignment horizontal="left" vertical="center" wrapText="1"/>
      <protection/>
    </xf>
    <xf numFmtId="4" fontId="11" fillId="0" borderId="13" xfId="52" applyNumberFormat="1" applyFont="1" applyFill="1" applyBorder="1" applyAlignment="1">
      <alignment horizontal="right" vertical="center" wrapText="1"/>
      <protection/>
    </xf>
    <xf numFmtId="171" fontId="11" fillId="0" borderId="13" xfId="60" applyNumberFormat="1" applyFont="1" applyFill="1" applyBorder="1" applyAlignment="1">
      <alignment/>
    </xf>
    <xf numFmtId="188" fontId="12" fillId="0" borderId="13" xfId="53" applyNumberFormat="1" applyFont="1" applyFill="1" applyBorder="1" applyAlignment="1">
      <alignment horizontal="left" vertical="center" wrapText="1"/>
      <protection/>
    </xf>
    <xf numFmtId="49" fontId="12" fillId="0" borderId="13" xfId="52" applyNumberFormat="1" applyFont="1" applyFill="1" applyBorder="1" applyAlignment="1">
      <alignment horizontal="left" wrapText="1"/>
      <protection/>
    </xf>
    <xf numFmtId="171" fontId="12" fillId="0" borderId="13" xfId="60" applyNumberFormat="1" applyFont="1" applyFill="1" applyBorder="1" applyAlignment="1">
      <alignment horizontal="left"/>
    </xf>
    <xf numFmtId="0" fontId="12" fillId="0" borderId="13" xfId="52" applyNumberFormat="1" applyFont="1" applyFill="1" applyBorder="1" applyAlignment="1">
      <alignment horizontal="left" vertical="center" wrapText="1"/>
      <protection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171" fontId="11" fillId="0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15" xfId="0" applyFont="1" applyFill="1" applyBorder="1" applyAlignment="1">
      <alignment/>
    </xf>
    <xf numFmtId="49" fontId="1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 wrapText="1"/>
    </xf>
    <xf numFmtId="4" fontId="15" fillId="5" borderId="13" xfId="0" applyNumberFormat="1" applyFont="1" applyFill="1" applyBorder="1" applyAlignment="1">
      <alignment horizontal="center"/>
    </xf>
    <xf numFmtId="4" fontId="10" fillId="5" borderId="13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10" fillId="4" borderId="2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31" fillId="0" borderId="22" xfId="0" applyNumberFormat="1" applyFont="1" applyBorder="1" applyAlignment="1">
      <alignment horizontal="center"/>
    </xf>
    <xf numFmtId="4" fontId="31" fillId="0" borderId="23" xfId="0" applyNumberFormat="1" applyFont="1" applyBorder="1" applyAlignment="1">
      <alignment horizontal="center"/>
    </xf>
    <xf numFmtId="0" fontId="23" fillId="0" borderId="0" xfId="0" applyFont="1" applyFill="1" applyBorder="1" applyAlignment="1">
      <alignment vertical="center" wrapText="1"/>
    </xf>
    <xf numFmtId="3" fontId="17" fillId="0" borderId="24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10" borderId="13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1" fontId="17" fillId="0" borderId="24" xfId="0" applyNumberFormat="1" applyFont="1" applyFill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/>
    </xf>
    <xf numFmtId="1" fontId="22" fillId="10" borderId="26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23" fillId="0" borderId="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/>
    </xf>
    <xf numFmtId="1" fontId="10" fillId="4" borderId="21" xfId="0" applyNumberFormat="1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1" fontId="52" fillId="0" borderId="13" xfId="0" applyNumberFormat="1" applyFont="1" applyFill="1" applyBorder="1" applyAlignment="1">
      <alignment horizontal="center" wrapText="1"/>
    </xf>
    <xf numFmtId="1" fontId="10" fillId="4" borderId="27" xfId="0" applyNumberFormat="1" applyFont="1" applyFill="1" applyBorder="1" applyAlignment="1">
      <alignment horizontal="center"/>
    </xf>
    <xf numFmtId="1" fontId="10" fillId="0" borderId="28" xfId="0" applyNumberFormat="1" applyFont="1" applyFill="1" applyBorder="1" applyAlignment="1">
      <alignment horizontal="center"/>
    </xf>
    <xf numFmtId="1" fontId="31" fillId="0" borderId="13" xfId="0" applyNumberFormat="1" applyFont="1" applyFill="1" applyBorder="1" applyAlignment="1">
      <alignment horizontal="center"/>
    </xf>
    <xf numFmtId="1" fontId="52" fillId="0" borderId="13" xfId="0" applyNumberFormat="1" applyFont="1" applyFill="1" applyBorder="1" applyAlignment="1">
      <alignment horizontal="center"/>
    </xf>
    <xf numFmtId="1" fontId="10" fillId="0" borderId="18" xfId="0" applyNumberFormat="1" applyFont="1" applyFill="1" applyBorder="1" applyAlignment="1">
      <alignment horizontal="center"/>
    </xf>
    <xf numFmtId="1" fontId="10" fillId="0" borderId="25" xfId="0" applyNumberFormat="1" applyFont="1" applyFill="1" applyBorder="1" applyAlignment="1">
      <alignment horizontal="center"/>
    </xf>
    <xf numFmtId="4" fontId="24" fillId="0" borderId="0" xfId="0" applyNumberFormat="1" applyFont="1" applyAlignment="1">
      <alignment horizontal="center"/>
    </xf>
    <xf numFmtId="4" fontId="23" fillId="0" borderId="0" xfId="0" applyNumberFormat="1" applyFont="1" applyFill="1" applyBorder="1" applyAlignment="1">
      <alignment horizontal="center" vertical="center" wrapText="1"/>
    </xf>
    <xf numFmtId="4" fontId="17" fillId="0" borderId="0" xfId="60" applyNumberFormat="1" applyFont="1" applyFill="1" applyBorder="1" applyAlignment="1">
      <alignment horizontal="center" wrapText="1"/>
    </xf>
    <xf numFmtId="4" fontId="17" fillId="0" borderId="0" xfId="60" applyNumberFormat="1" applyFont="1" applyFill="1" applyBorder="1" applyAlignment="1">
      <alignment horizontal="center" vertical="center"/>
    </xf>
    <xf numFmtId="4" fontId="17" fillId="0" borderId="29" xfId="60" applyNumberFormat="1" applyFont="1" applyFill="1" applyBorder="1" applyAlignment="1">
      <alignment horizontal="center" vertical="center"/>
    </xf>
    <xf numFmtId="4" fontId="17" fillId="0" borderId="30" xfId="0" applyNumberFormat="1" applyFont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4" fontId="15" fillId="0" borderId="25" xfId="60" applyNumberFormat="1" applyFont="1" applyFill="1" applyBorder="1" applyAlignment="1">
      <alignment horizontal="center"/>
    </xf>
    <xf numFmtId="4" fontId="15" fillId="0" borderId="31" xfId="60" applyNumberFormat="1" applyFont="1" applyFill="1" applyBorder="1" applyAlignment="1">
      <alignment horizontal="center"/>
    </xf>
    <xf numFmtId="4" fontId="26" fillId="5" borderId="32" xfId="0" applyNumberFormat="1" applyFont="1" applyFill="1" applyBorder="1" applyAlignment="1">
      <alignment horizontal="center"/>
    </xf>
    <xf numFmtId="4" fontId="26" fillId="0" borderId="30" xfId="0" applyNumberFormat="1" applyFont="1" applyBorder="1" applyAlignment="1">
      <alignment horizontal="center"/>
    </xf>
    <xf numFmtId="4" fontId="26" fillId="0" borderId="13" xfId="0" applyNumberFormat="1" applyFont="1" applyBorder="1" applyAlignment="1">
      <alignment horizontal="center"/>
    </xf>
    <xf numFmtId="4" fontId="26" fillId="0" borderId="33" xfId="0" applyNumberFormat="1" applyFont="1" applyBorder="1" applyAlignment="1">
      <alignment horizontal="center"/>
    </xf>
    <xf numFmtId="4" fontId="11" fillId="0" borderId="13" xfId="60" applyNumberFormat="1" applyFont="1" applyFill="1" applyBorder="1" applyAlignment="1">
      <alignment horizontal="center"/>
    </xf>
    <xf numFmtId="4" fontId="11" fillId="0" borderId="32" xfId="60" applyNumberFormat="1" applyFont="1" applyFill="1" applyBorder="1" applyAlignment="1">
      <alignment horizontal="center"/>
    </xf>
    <xf numFmtId="4" fontId="25" fillId="5" borderId="32" xfId="0" applyNumberFormat="1" applyFont="1" applyFill="1" applyBorder="1" applyAlignment="1">
      <alignment horizontal="center"/>
    </xf>
    <xf numFmtId="4" fontId="25" fillId="0" borderId="30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10" fillId="4" borderId="21" xfId="60" applyNumberFormat="1" applyFont="1" applyFill="1" applyBorder="1" applyAlignment="1">
      <alignment horizontal="center"/>
    </xf>
    <xf numFmtId="4" fontId="10" fillId="4" borderId="34" xfId="60" applyNumberFormat="1" applyFont="1" applyFill="1" applyBorder="1" applyAlignment="1">
      <alignment horizontal="center"/>
    </xf>
    <xf numFmtId="4" fontId="33" fillId="4" borderId="32" xfId="0" applyNumberFormat="1" applyFont="1" applyFill="1" applyBorder="1" applyAlignment="1">
      <alignment horizontal="center"/>
    </xf>
    <xf numFmtId="4" fontId="10" fillId="4" borderId="35" xfId="60" applyNumberFormat="1" applyFont="1" applyFill="1" applyBorder="1" applyAlignment="1">
      <alignment horizontal="center"/>
    </xf>
    <xf numFmtId="4" fontId="10" fillId="4" borderId="36" xfId="60" applyNumberFormat="1" applyFont="1" applyFill="1" applyBorder="1" applyAlignment="1">
      <alignment horizontal="center"/>
    </xf>
    <xf numFmtId="4" fontId="13" fillId="0" borderId="13" xfId="60" applyNumberFormat="1" applyFont="1" applyFill="1" applyBorder="1" applyAlignment="1">
      <alignment horizontal="center"/>
    </xf>
    <xf numFmtId="4" fontId="0" fillId="5" borderId="32" xfId="0" applyNumberFormat="1" applyFont="1" applyFill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4" fontId="10" fillId="0" borderId="31" xfId="60" applyNumberFormat="1" applyFont="1" applyFill="1" applyBorder="1" applyAlignment="1">
      <alignment horizontal="center"/>
    </xf>
    <xf numFmtId="4" fontId="0" fillId="5" borderId="32" xfId="0" applyNumberFormat="1" applyFont="1" applyFill="1" applyBorder="1" applyAlignment="1">
      <alignment horizontal="center" wrapText="1"/>
    </xf>
    <xf numFmtId="4" fontId="0" fillId="0" borderId="30" xfId="0" applyNumberFormat="1" applyFont="1" applyFill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53" fillId="0" borderId="30" xfId="0" applyNumberFormat="1" applyFont="1" applyBorder="1" applyAlignment="1">
      <alignment horizontal="center"/>
    </xf>
    <xf numFmtId="4" fontId="52" fillId="0" borderId="13" xfId="6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53" fillId="0" borderId="13" xfId="0" applyNumberFormat="1" applyFont="1" applyBorder="1" applyAlignment="1">
      <alignment horizontal="center"/>
    </xf>
    <xf numFmtId="4" fontId="53" fillId="0" borderId="30" xfId="0" applyNumberFormat="1" applyFont="1" applyFill="1" applyBorder="1" applyAlignment="1">
      <alignment horizontal="center"/>
    </xf>
    <xf numFmtId="4" fontId="10" fillId="4" borderId="27" xfId="60" applyNumberFormat="1" applyFont="1" applyFill="1" applyBorder="1" applyAlignment="1">
      <alignment horizontal="center"/>
    </xf>
    <xf numFmtId="4" fontId="10" fillId="4" borderId="37" xfId="60" applyNumberFormat="1" applyFont="1" applyFill="1" applyBorder="1" applyAlignment="1">
      <alignment horizontal="center"/>
    </xf>
    <xf numFmtId="4" fontId="10" fillId="4" borderId="16" xfId="60" applyNumberFormat="1" applyFont="1" applyFill="1" applyBorder="1" applyAlignment="1">
      <alignment horizontal="center"/>
    </xf>
    <xf numFmtId="4" fontId="10" fillId="4" borderId="38" xfId="60" applyNumberFormat="1" applyFont="1" applyFill="1" applyBorder="1" applyAlignment="1">
      <alignment horizontal="center"/>
    </xf>
    <xf numFmtId="4" fontId="10" fillId="0" borderId="28" xfId="60" applyNumberFormat="1" applyFont="1" applyFill="1" applyBorder="1" applyAlignment="1">
      <alignment horizontal="center"/>
    </xf>
    <xf numFmtId="4" fontId="10" fillId="0" borderId="39" xfId="60" applyNumberFormat="1" applyFont="1" applyFill="1" applyBorder="1" applyAlignment="1">
      <alignment horizontal="center"/>
    </xf>
    <xf numFmtId="4" fontId="26" fillId="5" borderId="31" xfId="0" applyNumberFormat="1" applyFont="1" applyFill="1" applyBorder="1" applyAlignment="1">
      <alignment horizontal="center"/>
    </xf>
    <xf numFmtId="4" fontId="26" fillId="0" borderId="12" xfId="0" applyNumberFormat="1" applyFont="1" applyFill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40" xfId="0" applyNumberFormat="1" applyFont="1" applyBorder="1" applyAlignment="1">
      <alignment horizontal="center"/>
    </xf>
    <xf numFmtId="4" fontId="31" fillId="0" borderId="13" xfId="60" applyNumberFormat="1" applyFont="1" applyFill="1" applyBorder="1" applyAlignment="1">
      <alignment horizontal="center"/>
    </xf>
    <xf numFmtId="4" fontId="54" fillId="0" borderId="30" xfId="0" applyNumberFormat="1" applyFont="1" applyFill="1" applyBorder="1" applyAlignment="1">
      <alignment horizontal="center"/>
    </xf>
    <xf numFmtId="4" fontId="10" fillId="4" borderId="41" xfId="60" applyNumberFormat="1" applyFont="1" applyFill="1" applyBorder="1" applyAlignment="1">
      <alignment horizontal="center"/>
    </xf>
    <xf numFmtId="4" fontId="10" fillId="0" borderId="18" xfId="60" applyNumberFormat="1" applyFont="1" applyFill="1" applyBorder="1" applyAlignment="1">
      <alignment horizontal="center"/>
    </xf>
    <xf numFmtId="4" fontId="10" fillId="0" borderId="19" xfId="60" applyNumberFormat="1" applyFont="1" applyFill="1" applyBorder="1" applyAlignment="1">
      <alignment horizontal="center"/>
    </xf>
    <xf numFmtId="4" fontId="26" fillId="5" borderId="19" xfId="0" applyNumberFormat="1" applyFont="1" applyFill="1" applyBorder="1" applyAlignment="1">
      <alignment horizontal="center"/>
    </xf>
    <xf numFmtId="4" fontId="26" fillId="0" borderId="42" xfId="0" applyNumberFormat="1" applyFont="1" applyBorder="1" applyAlignment="1">
      <alignment horizontal="center"/>
    </xf>
    <xf numFmtId="4" fontId="26" fillId="0" borderId="18" xfId="0" applyNumberFormat="1" applyFont="1" applyBorder="1" applyAlignment="1">
      <alignment horizontal="center"/>
    </xf>
    <xf numFmtId="4" fontId="26" fillId="0" borderId="43" xfId="0" applyNumberFormat="1" applyFont="1" applyBorder="1" applyAlignment="1">
      <alignment horizontal="center"/>
    </xf>
    <xf numFmtId="4" fontId="55" fillId="0" borderId="13" xfId="0" applyNumberFormat="1" applyFont="1" applyBorder="1" applyAlignment="1">
      <alignment horizontal="center"/>
    </xf>
    <xf numFmtId="4" fontId="10" fillId="0" borderId="25" xfId="60" applyNumberFormat="1" applyFont="1" applyFill="1" applyBorder="1" applyAlignment="1">
      <alignment horizontal="center"/>
    </xf>
    <xf numFmtId="4" fontId="26" fillId="0" borderId="30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4" fontId="26" fillId="0" borderId="33" xfId="0" applyNumberFormat="1" applyFont="1" applyFill="1" applyBorder="1" applyAlignment="1">
      <alignment horizontal="center"/>
    </xf>
    <xf numFmtId="4" fontId="11" fillId="0" borderId="13" xfId="0" applyNumberFormat="1" applyFont="1" applyFill="1" applyBorder="1" applyAlignment="1">
      <alignment horizontal="center"/>
    </xf>
    <xf numFmtId="4" fontId="11" fillId="0" borderId="32" xfId="0" applyNumberFormat="1" applyFont="1" applyFill="1" applyBorder="1" applyAlignment="1">
      <alignment horizontal="center"/>
    </xf>
    <xf numFmtId="4" fontId="22" fillId="10" borderId="26" xfId="60" applyNumberFormat="1" applyFont="1" applyFill="1" applyBorder="1" applyAlignment="1">
      <alignment horizontal="center"/>
    </xf>
    <xf numFmtId="4" fontId="17" fillId="10" borderId="44" xfId="60" applyNumberFormat="1" applyFont="1" applyFill="1" applyBorder="1" applyAlignment="1">
      <alignment horizontal="center"/>
    </xf>
    <xf numFmtId="4" fontId="17" fillId="10" borderId="45" xfId="60" applyNumberFormat="1" applyFont="1" applyFill="1" applyBorder="1" applyAlignment="1">
      <alignment horizontal="center"/>
    </xf>
    <xf numFmtId="4" fontId="17" fillId="10" borderId="46" xfId="60" applyNumberFormat="1" applyFont="1" applyFill="1" applyBorder="1" applyAlignment="1">
      <alignment horizontal="center"/>
    </xf>
    <xf numFmtId="4" fontId="5" fillId="0" borderId="0" xfId="60" applyNumberFormat="1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2" fillId="0" borderId="0" xfId="60" applyNumberFormat="1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6" fillId="0" borderId="0" xfId="60" applyNumberFormat="1" applyFont="1" applyFill="1" applyAlignment="1">
      <alignment horizontal="center"/>
    </xf>
    <xf numFmtId="4" fontId="3" fillId="0" borderId="0" xfId="60" applyNumberFormat="1" applyFont="1" applyFill="1" applyAlignment="1">
      <alignment horizontal="center"/>
    </xf>
    <xf numFmtId="4" fontId="33" fillId="4" borderId="37" xfId="0" applyNumberFormat="1" applyFont="1" applyFill="1" applyBorder="1" applyAlignment="1">
      <alignment horizontal="center"/>
    </xf>
    <xf numFmtId="4" fontId="33" fillId="4" borderId="34" xfId="0" applyNumberFormat="1" applyFont="1" applyFill="1" applyBorder="1" applyAlignment="1">
      <alignment horizontal="center"/>
    </xf>
    <xf numFmtId="4" fontId="34" fillId="0" borderId="22" xfId="0" applyNumberFormat="1" applyFont="1" applyBorder="1" applyAlignment="1">
      <alignment horizontal="center"/>
    </xf>
    <xf numFmtId="4" fontId="34" fillId="0" borderId="47" xfId="0" applyNumberFormat="1" applyFont="1" applyBorder="1" applyAlignment="1">
      <alignment horizontal="center"/>
    </xf>
    <xf numFmtId="4" fontId="34" fillId="0" borderId="23" xfId="0" applyNumberFormat="1" applyFont="1" applyBorder="1" applyAlignment="1">
      <alignment horizontal="center"/>
    </xf>
    <xf numFmtId="3" fontId="17" fillId="0" borderId="2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10" borderId="30" xfId="0" applyFont="1" applyFill="1" applyBorder="1" applyAlignment="1">
      <alignment/>
    </xf>
    <xf numFmtId="4" fontId="18" fillId="0" borderId="0" xfId="0" applyNumberFormat="1" applyFont="1" applyAlignment="1">
      <alignment horizontal="center"/>
    </xf>
    <xf numFmtId="4" fontId="17" fillId="0" borderId="24" xfId="0" applyNumberFormat="1" applyFont="1" applyBorder="1" applyAlignment="1">
      <alignment horizontal="center" vertical="center" wrapText="1"/>
    </xf>
    <xf numFmtId="4" fontId="17" fillId="0" borderId="0" xfId="60" applyNumberFormat="1" applyFont="1" applyBorder="1" applyAlignment="1">
      <alignment horizontal="center" vertical="center"/>
    </xf>
    <xf numFmtId="4" fontId="17" fillId="0" borderId="24" xfId="6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 wrapText="1"/>
    </xf>
    <xf numFmtId="4" fontId="10" fillId="0" borderId="25" xfId="60" applyNumberFormat="1" applyFont="1" applyBorder="1" applyAlignment="1">
      <alignment horizontal="center" wrapText="1"/>
    </xf>
    <xf numFmtId="4" fontId="15" fillId="0" borderId="31" xfId="0" applyNumberFormat="1" applyFont="1" applyBorder="1" applyAlignment="1">
      <alignment horizontal="center"/>
    </xf>
    <xf numFmtId="4" fontId="15" fillId="0" borderId="13" xfId="0" applyNumberFormat="1" applyFont="1" applyFill="1" applyBorder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3" xfId="60" applyNumberFormat="1" applyFont="1" applyBorder="1" applyAlignment="1">
      <alignment horizontal="center" wrapText="1"/>
    </xf>
    <xf numFmtId="4" fontId="11" fillId="0" borderId="32" xfId="0" applyNumberFormat="1" applyFont="1" applyBorder="1" applyAlignment="1">
      <alignment horizontal="center"/>
    </xf>
    <xf numFmtId="4" fontId="11" fillId="5" borderId="13" xfId="0" applyNumberFormat="1" applyFont="1" applyFill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4" fontId="10" fillId="7" borderId="21" xfId="0" applyNumberFormat="1" applyFont="1" applyFill="1" applyBorder="1" applyAlignment="1">
      <alignment horizontal="center" vertical="center" wrapText="1"/>
    </xf>
    <xf numFmtId="4" fontId="10" fillId="7" borderId="21" xfId="60" applyNumberFormat="1" applyFont="1" applyFill="1" applyBorder="1" applyAlignment="1">
      <alignment horizontal="center" wrapText="1"/>
    </xf>
    <xf numFmtId="4" fontId="15" fillId="7" borderId="34" xfId="0" applyNumberFormat="1" applyFont="1" applyFill="1" applyBorder="1" applyAlignment="1">
      <alignment horizontal="center" wrapText="1"/>
    </xf>
    <xf numFmtId="4" fontId="15" fillId="24" borderId="18" xfId="0" applyNumberFormat="1" applyFont="1" applyFill="1" applyBorder="1" applyAlignment="1">
      <alignment horizontal="center" vertical="center"/>
    </xf>
    <xf numFmtId="4" fontId="15" fillId="24" borderId="18" xfId="60" applyNumberFormat="1" applyFont="1" applyFill="1" applyBorder="1" applyAlignment="1">
      <alignment horizontal="center"/>
    </xf>
    <xf numFmtId="4" fontId="10" fillId="24" borderId="18" xfId="60" applyNumberFormat="1" applyFont="1" applyFill="1" applyBorder="1" applyAlignment="1">
      <alignment horizontal="center"/>
    </xf>
    <xf numFmtId="4" fontId="15" fillId="24" borderId="19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1" fillId="24" borderId="13" xfId="0" applyNumberFormat="1" applyFont="1" applyFill="1" applyBorder="1" applyAlignment="1">
      <alignment horizontal="center" vertical="center"/>
    </xf>
    <xf numFmtId="4" fontId="11" fillId="24" borderId="13" xfId="60" applyNumberFormat="1" applyFont="1" applyFill="1" applyBorder="1" applyAlignment="1">
      <alignment horizontal="center"/>
    </xf>
    <xf numFmtId="4" fontId="12" fillId="0" borderId="13" xfId="60" applyNumberFormat="1" applyFont="1" applyFill="1" applyBorder="1" applyAlignment="1">
      <alignment horizontal="center"/>
    </xf>
    <xf numFmtId="4" fontId="11" fillId="24" borderId="32" xfId="0" applyNumberFormat="1" applyFont="1" applyFill="1" applyBorder="1" applyAlignment="1">
      <alignment horizontal="center"/>
    </xf>
    <xf numFmtId="4" fontId="12" fillId="5" borderId="13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4" fontId="3" fillId="7" borderId="13" xfId="0" applyNumberFormat="1" applyFont="1" applyFill="1" applyBorder="1" applyAlignment="1">
      <alignment horizontal="center" vertical="center"/>
    </xf>
    <xf numFmtId="4" fontId="3" fillId="7" borderId="13" xfId="60" applyNumberFormat="1" applyFont="1" applyFill="1" applyBorder="1" applyAlignment="1">
      <alignment horizontal="center"/>
    </xf>
    <xf numFmtId="4" fontId="2" fillId="7" borderId="13" xfId="60" applyNumberFormat="1" applyFont="1" applyFill="1" applyBorder="1" applyAlignment="1">
      <alignment horizontal="center"/>
    </xf>
    <xf numFmtId="4" fontId="3" fillId="7" borderId="3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3" xfId="60" applyNumberFormat="1" applyFont="1" applyFill="1" applyBorder="1" applyAlignment="1">
      <alignment horizontal="center"/>
    </xf>
    <xf numFmtId="4" fontId="3" fillId="0" borderId="32" xfId="0" applyNumberFormat="1" applyFont="1" applyFill="1" applyBorder="1" applyAlignment="1">
      <alignment horizontal="center"/>
    </xf>
    <xf numFmtId="4" fontId="3" fillId="5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12" fillId="0" borderId="13" xfId="0" applyNumberFormat="1" applyFont="1" applyFill="1" applyBorder="1" applyAlignment="1">
      <alignment horizontal="center" vertical="center"/>
    </xf>
    <xf numFmtId="4" fontId="10" fillId="7" borderId="13" xfId="0" applyNumberFormat="1" applyFont="1" applyFill="1" applyBorder="1" applyAlignment="1">
      <alignment horizontal="center" vertical="center"/>
    </xf>
    <xf numFmtId="4" fontId="10" fillId="7" borderId="13" xfId="60" applyNumberFormat="1" applyFont="1" applyFill="1" applyBorder="1" applyAlignment="1">
      <alignment horizontal="center"/>
    </xf>
    <xf numFmtId="4" fontId="15" fillId="7" borderId="32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 vertical="center"/>
    </xf>
    <xf numFmtId="4" fontId="8" fillId="24" borderId="13" xfId="60" applyNumberFormat="1" applyFont="1" applyFill="1" applyBorder="1" applyAlignment="1">
      <alignment horizontal="center"/>
    </xf>
    <xf numFmtId="4" fontId="9" fillId="24" borderId="32" xfId="0" applyNumberFormat="1" applyFont="1" applyFill="1" applyBorder="1" applyAlignment="1">
      <alignment horizontal="center"/>
    </xf>
    <xf numFmtId="4" fontId="11" fillId="0" borderId="13" xfId="0" applyNumberFormat="1" applyFont="1" applyBorder="1" applyAlignment="1">
      <alignment horizontal="center" vertical="center"/>
    </xf>
    <xf numFmtId="4" fontId="11" fillId="0" borderId="13" xfId="60" applyNumberFormat="1" applyFont="1" applyBorder="1" applyAlignment="1">
      <alignment horizontal="center"/>
    </xf>
    <xf numFmtId="4" fontId="20" fillId="24" borderId="32" xfId="0" applyNumberFormat="1" applyFont="1" applyFill="1" applyBorder="1" applyAlignment="1">
      <alignment horizontal="center" vertical="center"/>
    </xf>
    <xf numFmtId="4" fontId="15" fillId="7" borderId="13" xfId="0" applyNumberFormat="1" applyFont="1" applyFill="1" applyBorder="1" applyAlignment="1">
      <alignment horizontal="center" vertical="center"/>
    </xf>
    <xf numFmtId="4" fontId="15" fillId="7" borderId="13" xfId="60" applyNumberFormat="1" applyFont="1" applyFill="1" applyBorder="1" applyAlignment="1">
      <alignment horizontal="center"/>
    </xf>
    <xf numFmtId="4" fontId="21" fillId="7" borderId="32" xfId="0" applyNumberFormat="1" applyFont="1" applyFill="1" applyBorder="1" applyAlignment="1">
      <alignment horizontal="center"/>
    </xf>
    <xf numFmtId="4" fontId="22" fillId="10" borderId="13" xfId="0" applyNumberFormat="1" applyFont="1" applyFill="1" applyBorder="1" applyAlignment="1">
      <alignment horizontal="center" vertical="center"/>
    </xf>
    <xf numFmtId="4" fontId="22" fillId="10" borderId="13" xfId="60" applyNumberFormat="1" applyFont="1" applyFill="1" applyBorder="1" applyAlignment="1">
      <alignment horizontal="center"/>
    </xf>
    <xf numFmtId="4" fontId="17" fillId="10" borderId="13" xfId="60" applyNumberFormat="1" applyFont="1" applyFill="1" applyBorder="1" applyAlignment="1">
      <alignment horizontal="center"/>
    </xf>
    <xf numFmtId="4" fontId="18" fillId="10" borderId="32" xfId="6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1" xfId="6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 vertical="center"/>
    </xf>
    <xf numFmtId="4" fontId="5" fillId="0" borderId="0" xfId="6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5" fillId="0" borderId="0" xfId="60" applyNumberFormat="1" applyFont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4" fontId="6" fillId="0" borderId="0" xfId="6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4" fontId="3" fillId="0" borderId="0" xfId="60" applyNumberFormat="1" applyFont="1" applyBorder="1" applyAlignment="1">
      <alignment horizontal="center"/>
    </xf>
    <xf numFmtId="4" fontId="3" fillId="0" borderId="0" xfId="60" applyNumberFormat="1" applyFont="1" applyAlignment="1">
      <alignment horizontal="center"/>
    </xf>
    <xf numFmtId="3" fontId="17" fillId="0" borderId="33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/>
    </xf>
    <xf numFmtId="4" fontId="17" fillId="0" borderId="0" xfId="0" applyNumberFormat="1" applyFont="1" applyFill="1" applyBorder="1" applyAlignment="1">
      <alignment vertical="center" wrapText="1"/>
    </xf>
    <xf numFmtId="4" fontId="18" fillId="0" borderId="0" xfId="60" applyNumberFormat="1" applyFont="1" applyFill="1" applyAlignment="1">
      <alignment horizontal="center" wrapText="1"/>
    </xf>
    <xf numFmtId="4" fontId="18" fillId="0" borderId="0" xfId="0" applyNumberFormat="1" applyFont="1" applyFill="1" applyAlignment="1">
      <alignment horizontal="center"/>
    </xf>
    <xf numFmtId="4" fontId="18" fillId="0" borderId="0" xfId="0" applyNumberFormat="1" applyFont="1" applyAlignment="1">
      <alignment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20" xfId="6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10" fillId="0" borderId="25" xfId="60" applyNumberFormat="1" applyFont="1" applyFill="1" applyBorder="1" applyAlignment="1">
      <alignment horizontal="center" wrapText="1"/>
    </xf>
    <xf numFmtId="4" fontId="15" fillId="0" borderId="31" xfId="0" applyNumberFormat="1" applyFont="1" applyFill="1" applyBorder="1" applyAlignment="1">
      <alignment horizontal="center"/>
    </xf>
    <xf numFmtId="4" fontId="15" fillId="0" borderId="13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4" fontId="11" fillId="0" borderId="13" xfId="60" applyNumberFormat="1" applyFont="1" applyFill="1" applyBorder="1" applyAlignment="1">
      <alignment horizontal="center" wrapText="1"/>
    </xf>
    <xf numFmtId="4" fontId="11" fillId="0" borderId="32" xfId="0" applyNumberFormat="1" applyFont="1" applyFill="1" applyBorder="1" applyAlignment="1">
      <alignment horizontal="center" wrapText="1"/>
    </xf>
    <xf numFmtId="4" fontId="11" fillId="0" borderId="13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0" fillId="4" borderId="21" xfId="60" applyNumberFormat="1" applyFont="1" applyFill="1" applyBorder="1" applyAlignment="1">
      <alignment horizontal="center" vertical="center" wrapText="1"/>
    </xf>
    <xf numFmtId="4" fontId="15" fillId="4" borderId="34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Alignment="1">
      <alignment vertical="center"/>
    </xf>
    <xf numFmtId="4" fontId="15" fillId="0" borderId="25" xfId="60" applyNumberFormat="1" applyFont="1" applyFill="1" applyBorder="1" applyAlignment="1">
      <alignment horizontal="center" wrapText="1"/>
    </xf>
    <xf numFmtId="4" fontId="15" fillId="0" borderId="31" xfId="0" applyNumberFormat="1" applyFont="1" applyFill="1" applyBorder="1" applyAlignment="1">
      <alignment horizontal="center" wrapText="1"/>
    </xf>
    <xf numFmtId="4" fontId="15" fillId="5" borderId="18" xfId="0" applyNumberFormat="1" applyFont="1" applyFill="1" applyBorder="1" applyAlignment="1">
      <alignment horizontal="center"/>
    </xf>
    <xf numFmtId="4" fontId="15" fillId="0" borderId="13" xfId="0" applyNumberFormat="1" applyFont="1" applyFill="1" applyBorder="1" applyAlignment="1">
      <alignment/>
    </xf>
    <xf numFmtId="4" fontId="13" fillId="0" borderId="32" xfId="0" applyNumberFormat="1" applyFont="1" applyFill="1" applyBorder="1" applyAlignment="1">
      <alignment horizontal="center"/>
    </xf>
    <xf numFmtId="4" fontId="13" fillId="5" borderId="13" xfId="0" applyNumberFormat="1" applyFont="1" applyFill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4" fontId="13" fillId="0" borderId="13" xfId="0" applyNumberFormat="1" applyFont="1" applyFill="1" applyBorder="1" applyAlignment="1">
      <alignment/>
    </xf>
    <xf numFmtId="4" fontId="13" fillId="0" borderId="13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1" fillId="0" borderId="13" xfId="0" applyNumberFormat="1" applyFont="1" applyFill="1" applyBorder="1" applyAlignment="1">
      <alignment/>
    </xf>
    <xf numFmtId="4" fontId="15" fillId="4" borderId="34" xfId="0" applyNumberFormat="1" applyFont="1" applyFill="1" applyBorder="1" applyAlignment="1">
      <alignment horizontal="center"/>
    </xf>
    <xf numFmtId="4" fontId="15" fillId="0" borderId="0" xfId="0" applyNumberFormat="1" applyFont="1" applyFill="1" applyAlignment="1">
      <alignment/>
    </xf>
    <xf numFmtId="4" fontId="11" fillId="0" borderId="13" xfId="60" applyNumberFormat="1" applyFont="1" applyFill="1" applyBorder="1" applyAlignment="1">
      <alignment horizontal="right"/>
    </xf>
    <xf numFmtId="4" fontId="12" fillId="0" borderId="13" xfId="0" applyNumberFormat="1" applyFont="1" applyBorder="1" applyAlignment="1">
      <alignment/>
    </xf>
    <xf numFmtId="4" fontId="28" fillId="0" borderId="13" xfId="0" applyNumberFormat="1" applyFont="1" applyBorder="1" applyAlignment="1">
      <alignment horizontal="center"/>
    </xf>
    <xf numFmtId="4" fontId="12" fillId="0" borderId="13" xfId="0" applyNumberFormat="1" applyFont="1" applyFill="1" applyBorder="1" applyAlignment="1">
      <alignment/>
    </xf>
    <xf numFmtId="4" fontId="12" fillId="0" borderId="0" xfId="0" applyNumberFormat="1" applyFont="1" applyAlignment="1">
      <alignment/>
    </xf>
    <xf numFmtId="4" fontId="11" fillId="0" borderId="13" xfId="60" applyNumberFormat="1" applyFont="1" applyFill="1" applyBorder="1" applyAlignment="1">
      <alignment/>
    </xf>
    <xf numFmtId="4" fontId="28" fillId="0" borderId="13" xfId="0" applyNumberFormat="1" applyFont="1" applyFill="1" applyBorder="1" applyAlignment="1">
      <alignment horizontal="center"/>
    </xf>
    <xf numFmtId="4" fontId="13" fillId="0" borderId="13" xfId="60" applyNumberFormat="1" applyFont="1" applyFill="1" applyBorder="1" applyAlignment="1">
      <alignment/>
    </xf>
    <xf numFmtId="4" fontId="28" fillId="5" borderId="13" xfId="0" applyNumberFormat="1" applyFont="1" applyFill="1" applyBorder="1" applyAlignment="1">
      <alignment horizontal="center"/>
    </xf>
    <xf numFmtId="4" fontId="13" fillId="0" borderId="13" xfId="60" applyNumberFormat="1" applyFont="1" applyFill="1" applyBorder="1" applyAlignment="1">
      <alignment horizontal="right"/>
    </xf>
    <xf numFmtId="4" fontId="15" fillId="4" borderId="21" xfId="60" applyNumberFormat="1" applyFont="1" applyFill="1" applyBorder="1" applyAlignment="1">
      <alignment horizontal="center"/>
    </xf>
    <xf numFmtId="4" fontId="10" fillId="0" borderId="0" xfId="0" applyNumberFormat="1" applyFont="1" applyAlignment="1">
      <alignment/>
    </xf>
    <xf numFmtId="4" fontId="10" fillId="0" borderId="13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56" fillId="0" borderId="48" xfId="0" applyNumberFormat="1" applyFont="1" applyFill="1" applyBorder="1" applyAlignment="1">
      <alignment horizontal="center" wrapText="1"/>
    </xf>
    <xf numFmtId="4" fontId="11" fillId="0" borderId="13" xfId="60" applyNumberFormat="1" applyFont="1" applyFill="1" applyBorder="1" applyAlignment="1">
      <alignment horizontal="right" wrapText="1"/>
    </xf>
    <xf numFmtId="4" fontId="15" fillId="0" borderId="49" xfId="0" applyNumberFormat="1" applyFont="1" applyFill="1" applyBorder="1" applyAlignment="1">
      <alignment/>
    </xf>
    <xf numFmtId="4" fontId="16" fillId="0" borderId="31" xfId="60" applyNumberFormat="1" applyFont="1" applyFill="1" applyBorder="1" applyAlignment="1">
      <alignment horizontal="center"/>
    </xf>
    <xf numFmtId="4" fontId="14" fillId="0" borderId="32" xfId="60" applyNumberFormat="1" applyFont="1" applyFill="1" applyBorder="1" applyAlignment="1">
      <alignment horizontal="center"/>
    </xf>
    <xf numFmtId="4" fontId="11" fillId="0" borderId="27" xfId="60" applyNumberFormat="1" applyFont="1" applyFill="1" applyBorder="1" applyAlignment="1">
      <alignment horizontal="right" wrapText="1"/>
    </xf>
    <xf numFmtId="4" fontId="11" fillId="0" borderId="27" xfId="60" applyNumberFormat="1" applyFont="1" applyFill="1" applyBorder="1" applyAlignment="1">
      <alignment horizontal="center"/>
    </xf>
    <xf numFmtId="4" fontId="14" fillId="0" borderId="37" xfId="60" applyNumberFormat="1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4" fontId="5" fillId="0" borderId="0" xfId="60" applyNumberFormat="1" applyFont="1" applyFill="1" applyAlignment="1">
      <alignment horizontal="center"/>
    </xf>
    <xf numFmtId="4" fontId="2" fillId="0" borderId="0" xfId="0" applyNumberFormat="1" applyFont="1" applyAlignment="1">
      <alignment/>
    </xf>
    <xf numFmtId="4" fontId="31" fillId="0" borderId="47" xfId="0" applyNumberFormat="1" applyFont="1" applyBorder="1" applyAlignment="1">
      <alignment horizontal="center"/>
    </xf>
    <xf numFmtId="4" fontId="6" fillId="0" borderId="0" xfId="0" applyNumberFormat="1" applyFont="1" applyFill="1" applyAlignment="1">
      <alignment/>
    </xf>
    <xf numFmtId="4" fontId="6" fillId="0" borderId="0" xfId="60" applyNumberFormat="1" applyFont="1" applyFill="1" applyBorder="1" applyAlignment="1">
      <alignment horizontal="center"/>
    </xf>
    <xf numFmtId="4" fontId="3" fillId="0" borderId="0" xfId="6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vertical="center" wrapText="1"/>
    </xf>
    <xf numFmtId="3" fontId="10" fillId="0" borderId="20" xfId="0" applyNumberFormat="1" applyFont="1" applyFill="1" applyBorder="1" applyAlignment="1">
      <alignment horizontal="center" wrapText="1"/>
    </xf>
    <xf numFmtId="3" fontId="10" fillId="0" borderId="25" xfId="0" applyNumberFormat="1" applyFont="1" applyFill="1" applyBorder="1" applyAlignment="1">
      <alignment horizontal="center" wrapText="1"/>
    </xf>
    <xf numFmtId="3" fontId="11" fillId="0" borderId="13" xfId="0" applyNumberFormat="1" applyFont="1" applyFill="1" applyBorder="1" applyAlignment="1">
      <alignment horizontal="center" wrapText="1"/>
    </xf>
    <xf numFmtId="3" fontId="10" fillId="4" borderId="21" xfId="0" applyNumberFormat="1" applyFont="1" applyFill="1" applyBorder="1" applyAlignment="1">
      <alignment horizontal="center" vertical="center" wrapText="1"/>
    </xf>
    <xf numFmtId="3" fontId="15" fillId="0" borderId="25" xfId="0" applyNumberFormat="1" applyFont="1" applyFill="1" applyBorder="1" applyAlignment="1">
      <alignment horizontal="center" wrapText="1"/>
    </xf>
    <xf numFmtId="3" fontId="13" fillId="0" borderId="13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center"/>
    </xf>
    <xf numFmtId="3" fontId="15" fillId="4" borderId="21" xfId="0" applyNumberFormat="1" applyFont="1" applyFill="1" applyBorder="1" applyAlignment="1">
      <alignment horizontal="center"/>
    </xf>
    <xf numFmtId="3" fontId="15" fillId="0" borderId="25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center" wrapText="1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4" fontId="11" fillId="0" borderId="27" xfId="60" applyNumberFormat="1" applyFont="1" applyFill="1" applyBorder="1" applyAlignment="1">
      <alignment horizontal="right"/>
    </xf>
    <xf numFmtId="4" fontId="11" fillId="0" borderId="37" xfId="0" applyNumberFormat="1" applyFont="1" applyFill="1" applyBorder="1" applyAlignment="1">
      <alignment horizontal="center"/>
    </xf>
    <xf numFmtId="4" fontId="11" fillId="5" borderId="27" xfId="0" applyNumberFormat="1" applyFont="1" applyFill="1" applyBorder="1" applyAlignment="1">
      <alignment horizontal="center"/>
    </xf>
    <xf numFmtId="4" fontId="15" fillId="0" borderId="27" xfId="0" applyNumberFormat="1" applyFont="1" applyBorder="1" applyAlignment="1">
      <alignment/>
    </xf>
    <xf numFmtId="4" fontId="15" fillId="0" borderId="27" xfId="0" applyNumberFormat="1" applyFont="1" applyBorder="1" applyAlignment="1">
      <alignment horizontal="center"/>
    </xf>
    <xf numFmtId="4" fontId="15" fillId="0" borderId="27" xfId="0" applyNumberFormat="1" applyFont="1" applyFill="1" applyBorder="1" applyAlignment="1">
      <alignment/>
    </xf>
    <xf numFmtId="4" fontId="28" fillId="0" borderId="27" xfId="0" applyNumberFormat="1" applyFont="1" applyFill="1" applyBorder="1" applyAlignment="1">
      <alignment horizontal="center"/>
    </xf>
    <xf numFmtId="4" fontId="31" fillId="0" borderId="27" xfId="0" applyNumberFormat="1" applyFont="1" applyFill="1" applyBorder="1" applyAlignment="1">
      <alignment/>
    </xf>
    <xf numFmtId="4" fontId="0" fillId="0" borderId="16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1" fontId="13" fillId="0" borderId="27" xfId="0" applyNumberFormat="1" applyFont="1" applyFill="1" applyBorder="1" applyAlignment="1">
      <alignment horizontal="center"/>
    </xf>
    <xf numFmtId="4" fontId="13" fillId="0" borderId="27" xfId="60" applyNumberFormat="1" applyFont="1" applyFill="1" applyBorder="1" applyAlignment="1">
      <alignment horizontal="center"/>
    </xf>
    <xf numFmtId="4" fontId="13" fillId="0" borderId="37" xfId="60" applyNumberFormat="1" applyFont="1" applyFill="1" applyBorder="1" applyAlignment="1">
      <alignment horizontal="center"/>
    </xf>
    <xf numFmtId="4" fontId="53" fillId="0" borderId="37" xfId="0" applyNumberFormat="1" applyFont="1" applyBorder="1" applyAlignment="1">
      <alignment horizontal="center"/>
    </xf>
    <xf numFmtId="1" fontId="15" fillId="20" borderId="13" xfId="0" applyNumberFormat="1" applyFont="1" applyFill="1" applyBorder="1" applyAlignment="1">
      <alignment horizontal="center" wrapText="1"/>
    </xf>
    <xf numFmtId="4" fontId="15" fillId="20" borderId="13" xfId="60" applyNumberFormat="1" applyFont="1" applyFill="1" applyBorder="1" applyAlignment="1">
      <alignment horizontal="center"/>
    </xf>
    <xf numFmtId="4" fontId="15" fillId="20" borderId="32" xfId="60" applyNumberFormat="1" applyFont="1" applyFill="1" applyBorder="1" applyAlignment="1">
      <alignment horizontal="center"/>
    </xf>
    <xf numFmtId="4" fontId="15" fillId="20" borderId="50" xfId="60" applyNumberFormat="1" applyFont="1" applyFill="1" applyBorder="1" applyAlignment="1">
      <alignment horizontal="center"/>
    </xf>
    <xf numFmtId="4" fontId="15" fillId="20" borderId="33" xfId="60" applyNumberFormat="1" applyFont="1" applyFill="1" applyBorder="1" applyAlignment="1">
      <alignment horizontal="center"/>
    </xf>
    <xf numFmtId="4" fontId="54" fillId="0" borderId="30" xfId="0" applyNumberFormat="1" applyFont="1" applyBorder="1" applyAlignment="1">
      <alignment horizontal="center"/>
    </xf>
    <xf numFmtId="0" fontId="5" fillId="0" borderId="0" xfId="0" applyFont="1" applyAlignment="1">
      <alignment/>
    </xf>
    <xf numFmtId="4" fontId="31" fillId="0" borderId="13" xfId="0" applyNumberFormat="1" applyFont="1" applyBorder="1" applyAlignment="1">
      <alignment horizontal="center"/>
    </xf>
    <xf numFmtId="4" fontId="13" fillId="0" borderId="48" xfId="0" applyNumberFormat="1" applyFont="1" applyFill="1" applyBorder="1" applyAlignment="1">
      <alignment wrapText="1"/>
    </xf>
    <xf numFmtId="4" fontId="31" fillId="4" borderId="51" xfId="0" applyNumberFormat="1" applyFont="1" applyFill="1" applyBorder="1" applyAlignment="1">
      <alignment vertical="center"/>
    </xf>
    <xf numFmtId="4" fontId="31" fillId="0" borderId="52" xfId="0" applyNumberFormat="1" applyFont="1" applyFill="1" applyBorder="1" applyAlignment="1">
      <alignment wrapText="1"/>
    </xf>
    <xf numFmtId="4" fontId="13" fillId="0" borderId="48" xfId="0" applyNumberFormat="1" applyFont="1" applyFill="1" applyBorder="1" applyAlignment="1">
      <alignment wrapText="1"/>
    </xf>
    <xf numFmtId="4" fontId="31" fillId="4" borderId="51" xfId="0" applyNumberFormat="1" applyFont="1" applyFill="1" applyBorder="1" applyAlignment="1">
      <alignment/>
    </xf>
    <xf numFmtId="4" fontId="31" fillId="0" borderId="52" xfId="0" applyNumberFormat="1" applyFont="1" applyFill="1" applyBorder="1" applyAlignment="1">
      <alignment/>
    </xf>
    <xf numFmtId="4" fontId="13" fillId="0" borderId="48" xfId="0" applyNumberFormat="1" applyFont="1" applyFill="1" applyBorder="1" applyAlignment="1">
      <alignment wrapText="1"/>
    </xf>
    <xf numFmtId="4" fontId="13" fillId="0" borderId="48" xfId="0" applyNumberFormat="1" applyFont="1" applyFill="1" applyBorder="1" applyAlignment="1">
      <alignment/>
    </xf>
    <xf numFmtId="4" fontId="31" fillId="4" borderId="51" xfId="0" applyNumberFormat="1" applyFont="1" applyFill="1" applyBorder="1" applyAlignment="1">
      <alignment/>
    </xf>
    <xf numFmtId="4" fontId="31" fillId="0" borderId="52" xfId="0" applyNumberFormat="1" applyFont="1" applyFill="1" applyBorder="1" applyAlignment="1">
      <alignment/>
    </xf>
    <xf numFmtId="4" fontId="57" fillId="0" borderId="48" xfId="0" applyNumberFormat="1" applyFont="1" applyFill="1" applyBorder="1" applyAlignment="1">
      <alignment wrapText="1"/>
    </xf>
    <xf numFmtId="4" fontId="31" fillId="0" borderId="52" xfId="0" applyNumberFormat="1" applyFont="1" applyFill="1" applyBorder="1" applyAlignment="1">
      <alignment horizontal="left"/>
    </xf>
    <xf numFmtId="4" fontId="13" fillId="0" borderId="48" xfId="0" applyNumberFormat="1" applyFont="1" applyFill="1" applyBorder="1" applyAlignment="1">
      <alignment/>
    </xf>
    <xf numFmtId="4" fontId="13" fillId="0" borderId="53" xfId="0" applyNumberFormat="1" applyFont="1" applyFill="1" applyBorder="1" applyAlignment="1">
      <alignment/>
    </xf>
    <xf numFmtId="0" fontId="31" fillId="7" borderId="41" xfId="0" applyFont="1" applyFill="1" applyBorder="1" applyAlignment="1">
      <alignment/>
    </xf>
    <xf numFmtId="0" fontId="31" fillId="24" borderId="18" xfId="0" applyFont="1" applyFill="1" applyBorder="1" applyAlignment="1">
      <alignment/>
    </xf>
    <xf numFmtId="0" fontId="5" fillId="7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1" fillId="7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31" fillId="0" borderId="52" xfId="0" applyFont="1" applyFill="1" applyBorder="1" applyAlignment="1">
      <alignment wrapText="1"/>
    </xf>
    <xf numFmtId="0" fontId="31" fillId="4" borderId="51" xfId="0" applyFont="1" applyFill="1" applyBorder="1" applyAlignment="1">
      <alignment/>
    </xf>
    <xf numFmtId="0" fontId="31" fillId="0" borderId="52" xfId="0" applyFont="1" applyFill="1" applyBorder="1" applyAlignment="1">
      <alignment/>
    </xf>
    <xf numFmtId="0" fontId="31" fillId="4" borderId="51" xfId="0" applyFont="1" applyFill="1" applyBorder="1" applyAlignment="1">
      <alignment/>
    </xf>
    <xf numFmtId="0" fontId="31" fillId="0" borderId="52" xfId="0" applyFont="1" applyFill="1" applyBorder="1" applyAlignment="1">
      <alignment wrapText="1"/>
    </xf>
    <xf numFmtId="0" fontId="13" fillId="0" borderId="48" xfId="0" applyFont="1" applyFill="1" applyBorder="1" applyAlignment="1">
      <alignment/>
    </xf>
    <xf numFmtId="0" fontId="31" fillId="20" borderId="48" xfId="0" applyFont="1" applyFill="1" applyBorder="1" applyAlignment="1">
      <alignment horizontal="left"/>
    </xf>
    <xf numFmtId="0" fontId="31" fillId="20" borderId="48" xfId="0" applyFont="1" applyFill="1" applyBorder="1" applyAlignment="1">
      <alignment horizontal="left"/>
    </xf>
    <xf numFmtId="0" fontId="31" fillId="4" borderId="53" xfId="0" applyFont="1" applyFill="1" applyBorder="1" applyAlignment="1">
      <alignment/>
    </xf>
    <xf numFmtId="0" fontId="31" fillId="0" borderId="54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31" fillId="4" borderId="21" xfId="0" applyFont="1" applyFill="1" applyBorder="1" applyAlignment="1">
      <alignment/>
    </xf>
    <xf numFmtId="0" fontId="31" fillId="4" borderId="41" xfId="0" applyFont="1" applyFill="1" applyBorder="1" applyAlignment="1">
      <alignment/>
    </xf>
    <xf numFmtId="0" fontId="18" fillId="0" borderId="0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27" fillId="0" borderId="0" xfId="0" applyFont="1" applyBorder="1" applyAlignment="1">
      <alignment horizontal="left"/>
    </xf>
    <xf numFmtId="0" fontId="11" fillId="0" borderId="3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1" fillId="0" borderId="30" xfId="0" applyFont="1" applyBorder="1" applyAlignment="1">
      <alignment wrapText="1"/>
    </xf>
    <xf numFmtId="4" fontId="58" fillId="5" borderId="13" xfId="0" applyNumberFormat="1" applyFont="1" applyFill="1" applyBorder="1" applyAlignment="1">
      <alignment horizontal="center"/>
    </xf>
    <xf numFmtId="4" fontId="31" fillId="4" borderId="53" xfId="0" applyNumberFormat="1" applyFont="1" applyFill="1" applyBorder="1" applyAlignment="1">
      <alignment/>
    </xf>
    <xf numFmtId="3" fontId="15" fillId="4" borderId="27" xfId="0" applyNumberFormat="1" applyFont="1" applyFill="1" applyBorder="1" applyAlignment="1">
      <alignment horizontal="center"/>
    </xf>
    <xf numFmtId="4" fontId="15" fillId="4" borderId="27" xfId="60" applyNumberFormat="1" applyFont="1" applyFill="1" applyBorder="1" applyAlignment="1">
      <alignment horizontal="center"/>
    </xf>
    <xf numFmtId="4" fontId="16" fillId="4" borderId="37" xfId="60" applyNumberFormat="1" applyFont="1" applyFill="1" applyBorder="1" applyAlignment="1">
      <alignment horizontal="center"/>
    </xf>
    <xf numFmtId="4" fontId="10" fillId="4" borderId="27" xfId="0" applyNumberFormat="1" applyFont="1" applyFill="1" applyBorder="1" applyAlignment="1">
      <alignment horizontal="center" vertical="center"/>
    </xf>
    <xf numFmtId="3" fontId="18" fillId="10" borderId="55" xfId="0" applyNumberFormat="1" applyFont="1" applyFill="1" applyBorder="1" applyAlignment="1">
      <alignment horizontal="center"/>
    </xf>
    <xf numFmtId="4" fontId="18" fillId="10" borderId="55" xfId="60" applyNumberFormat="1" applyFont="1" applyFill="1" applyBorder="1" applyAlignment="1">
      <alignment horizontal="center"/>
    </xf>
    <xf numFmtId="4" fontId="17" fillId="10" borderId="55" xfId="60" applyNumberFormat="1" applyFont="1" applyFill="1" applyBorder="1" applyAlignment="1">
      <alignment horizontal="center"/>
    </xf>
    <xf numFmtId="4" fontId="19" fillId="10" borderId="56" xfId="60" applyNumberFormat="1" applyFont="1" applyFill="1" applyBorder="1" applyAlignment="1">
      <alignment horizontal="center"/>
    </xf>
    <xf numFmtId="4" fontId="10" fillId="10" borderId="55" xfId="0" applyNumberFormat="1" applyFont="1" applyFill="1" applyBorder="1" applyAlignment="1">
      <alignment horizontal="center" vertical="center"/>
    </xf>
    <xf numFmtId="3" fontId="15" fillId="4" borderId="13" xfId="0" applyNumberFormat="1" applyFont="1" applyFill="1" applyBorder="1" applyAlignment="1">
      <alignment horizontal="center"/>
    </xf>
    <xf numFmtId="4" fontId="15" fillId="4" borderId="13" xfId="60" applyNumberFormat="1" applyFont="1" applyFill="1" applyBorder="1" applyAlignment="1">
      <alignment horizontal="center"/>
    </xf>
    <xf numFmtId="4" fontId="10" fillId="4" borderId="13" xfId="60" applyNumberFormat="1" applyFont="1" applyFill="1" applyBorder="1" applyAlignment="1">
      <alignment horizontal="center"/>
    </xf>
    <xf numFmtId="4" fontId="16" fillId="4" borderId="13" xfId="60" applyNumberFormat="1" applyFont="1" applyFill="1" applyBorder="1" applyAlignment="1">
      <alignment horizontal="center"/>
    </xf>
    <xf numFmtId="4" fontId="10" fillId="4" borderId="13" xfId="0" applyNumberFormat="1" applyFont="1" applyFill="1" applyBorder="1" applyAlignment="1">
      <alignment horizontal="center" vertical="center"/>
    </xf>
    <xf numFmtId="3" fontId="15" fillId="4" borderId="25" xfId="0" applyNumberFormat="1" applyFont="1" applyFill="1" applyBorder="1" applyAlignment="1">
      <alignment horizontal="center"/>
    </xf>
    <xf numFmtId="4" fontId="15" fillId="4" borderId="25" xfId="60" applyNumberFormat="1" applyFont="1" applyFill="1" applyBorder="1" applyAlignment="1">
      <alignment horizontal="center"/>
    </xf>
    <xf numFmtId="4" fontId="10" fillId="4" borderId="25" xfId="60" applyNumberFormat="1" applyFont="1" applyFill="1" applyBorder="1" applyAlignment="1">
      <alignment horizontal="center"/>
    </xf>
    <xf numFmtId="4" fontId="16" fillId="4" borderId="25" xfId="60" applyNumberFormat="1" applyFont="1" applyFill="1" applyBorder="1" applyAlignment="1">
      <alignment horizontal="center"/>
    </xf>
    <xf numFmtId="4" fontId="10" fillId="4" borderId="25" xfId="0" applyNumberFormat="1" applyFont="1" applyFill="1" applyBorder="1" applyAlignment="1">
      <alignment horizontal="center" vertical="center"/>
    </xf>
    <xf numFmtId="4" fontId="10" fillId="4" borderId="40" xfId="60" applyNumberFormat="1" applyFont="1" applyFill="1" applyBorder="1" applyAlignment="1">
      <alignment horizontal="center"/>
    </xf>
    <xf numFmtId="4" fontId="10" fillId="4" borderId="33" xfId="60" applyNumberFormat="1" applyFont="1" applyFill="1" applyBorder="1" applyAlignment="1">
      <alignment horizontal="center"/>
    </xf>
    <xf numFmtId="4" fontId="16" fillId="4" borderId="21" xfId="60" applyNumberFormat="1" applyFont="1" applyFill="1" applyBorder="1" applyAlignment="1">
      <alignment horizontal="center"/>
    </xf>
    <xf numFmtId="4" fontId="31" fillId="4" borderId="52" xfId="0" applyNumberFormat="1" applyFont="1" applyFill="1" applyBorder="1" applyAlignment="1">
      <alignment/>
    </xf>
    <xf numFmtId="4" fontId="31" fillId="4" borderId="48" xfId="0" applyNumberFormat="1" applyFont="1" applyFill="1" applyBorder="1" applyAlignment="1">
      <alignment/>
    </xf>
    <xf numFmtId="0" fontId="11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1" fillId="0" borderId="5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47" xfId="0" applyFont="1" applyBorder="1" applyAlignment="1">
      <alignment horizontal="right"/>
    </xf>
    <xf numFmtId="49" fontId="11" fillId="0" borderId="57" xfId="0" applyNumberFormat="1" applyFont="1" applyBorder="1" applyAlignment="1">
      <alignment horizontal="center"/>
    </xf>
    <xf numFmtId="49" fontId="11" fillId="0" borderId="58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11" fillId="0" borderId="50" xfId="0" applyNumberFormat="1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9" fontId="11" fillId="0" borderId="15" xfId="57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9" fontId="13" fillId="0" borderId="50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171" fontId="12" fillId="0" borderId="18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left"/>
    </xf>
    <xf numFmtId="4" fontId="17" fillId="0" borderId="0" xfId="0" applyNumberFormat="1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center" vertical="center"/>
    </xf>
    <xf numFmtId="4" fontId="17" fillId="0" borderId="32" xfId="0" applyNumberFormat="1" applyFont="1" applyFill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4" fontId="17" fillId="10" borderId="11" xfId="0" applyNumberFormat="1" applyFont="1" applyFill="1" applyBorder="1" applyAlignment="1">
      <alignment horizontal="center"/>
    </xf>
    <xf numFmtId="4" fontId="17" fillId="10" borderId="62" xfId="0" applyNumberFormat="1" applyFont="1" applyFill="1" applyBorder="1" applyAlignment="1">
      <alignment horizontal="center"/>
    </xf>
    <xf numFmtId="4" fontId="10" fillId="5" borderId="13" xfId="0" applyNumberFormat="1" applyFont="1" applyFill="1" applyBorder="1" applyAlignment="1">
      <alignment horizontal="center" vertical="center" wrapText="1"/>
    </xf>
    <xf numFmtId="3" fontId="10" fillId="0" borderId="6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31" fillId="0" borderId="64" xfId="60" applyNumberFormat="1" applyFont="1" applyFill="1" applyBorder="1" applyAlignment="1">
      <alignment horizontal="left"/>
    </xf>
    <xf numFmtId="4" fontId="31" fillId="0" borderId="49" xfId="60" applyNumberFormat="1" applyFont="1" applyFill="1" applyBorder="1" applyAlignment="1">
      <alignment horizontal="left"/>
    </xf>
    <xf numFmtId="3" fontId="10" fillId="0" borderId="63" xfId="0" applyNumberFormat="1" applyFont="1" applyFill="1" applyBorder="1" applyAlignment="1">
      <alignment horizontal="center" vertical="center" wrapText="1"/>
    </xf>
    <xf numFmtId="3" fontId="10" fillId="0" borderId="24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  <xf numFmtId="4" fontId="31" fillId="0" borderId="29" xfId="60" applyNumberFormat="1" applyFont="1" applyFill="1" applyBorder="1" applyAlignment="1">
      <alignment horizontal="left"/>
    </xf>
    <xf numFmtId="4" fontId="31" fillId="0" borderId="0" xfId="60" applyNumberFormat="1" applyFont="1" applyFill="1" applyBorder="1" applyAlignment="1">
      <alignment horizontal="left"/>
    </xf>
    <xf numFmtId="4" fontId="31" fillId="0" borderId="10" xfId="60" applyNumberFormat="1" applyFont="1" applyFill="1" applyBorder="1" applyAlignment="1">
      <alignment horizontal="left"/>
    </xf>
    <xf numFmtId="4" fontId="31" fillId="0" borderId="11" xfId="60" applyNumberFormat="1" applyFont="1" applyFill="1" applyBorder="1" applyAlignment="1">
      <alignment horizontal="left"/>
    </xf>
    <xf numFmtId="3" fontId="10" fillId="0" borderId="63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4" fontId="31" fillId="0" borderId="64" xfId="60" applyNumberFormat="1" applyFont="1" applyFill="1" applyBorder="1" applyAlignment="1">
      <alignment horizontal="left"/>
    </xf>
    <xf numFmtId="4" fontId="31" fillId="0" borderId="49" xfId="60" applyNumberFormat="1" applyFont="1" applyFill="1" applyBorder="1" applyAlignment="1">
      <alignment horizontal="left"/>
    </xf>
    <xf numFmtId="4" fontId="31" fillId="0" borderId="29" xfId="60" applyNumberFormat="1" applyFont="1" applyFill="1" applyBorder="1" applyAlignment="1">
      <alignment horizontal="left"/>
    </xf>
    <xf numFmtId="4" fontId="31" fillId="0" borderId="0" xfId="60" applyNumberFormat="1" applyFont="1" applyFill="1" applyBorder="1" applyAlignment="1">
      <alignment horizontal="left"/>
    </xf>
    <xf numFmtId="4" fontId="31" fillId="0" borderId="10" xfId="60" applyNumberFormat="1" applyFont="1" applyFill="1" applyBorder="1" applyAlignment="1">
      <alignment horizontal="left"/>
    </xf>
    <xf numFmtId="4" fontId="31" fillId="0" borderId="11" xfId="60" applyNumberFormat="1" applyFont="1" applyFill="1" applyBorder="1" applyAlignment="1">
      <alignment horizontal="left"/>
    </xf>
    <xf numFmtId="0" fontId="17" fillId="0" borderId="15" xfId="0" applyFont="1" applyBorder="1" applyAlignment="1">
      <alignment horizontal="center" vertical="center" wrapText="1"/>
    </xf>
    <xf numFmtId="3" fontId="10" fillId="0" borderId="65" xfId="0" applyNumberFormat="1" applyFont="1" applyBorder="1" applyAlignment="1">
      <alignment horizontal="center" vertical="center" wrapText="1"/>
    </xf>
    <xf numFmtId="3" fontId="10" fillId="0" borderId="66" xfId="0" applyNumberFormat="1" applyFont="1" applyBorder="1" applyAlignment="1">
      <alignment horizontal="center" vertical="center" wrapText="1"/>
    </xf>
    <xf numFmtId="3" fontId="10" fillId="0" borderId="67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4" fontId="32" fillId="0" borderId="12" xfId="0" applyNumberFormat="1" applyFont="1" applyBorder="1" applyAlignment="1">
      <alignment horizontal="center"/>
    </xf>
    <xf numFmtId="4" fontId="32" fillId="0" borderId="25" xfId="0" applyNumberFormat="1" applyFont="1" applyBorder="1" applyAlignment="1">
      <alignment horizontal="center"/>
    </xf>
    <xf numFmtId="4" fontId="32" fillId="0" borderId="40" xfId="0" applyNumberFormat="1" applyFont="1" applyBorder="1" applyAlignment="1">
      <alignment horizontal="center"/>
    </xf>
    <xf numFmtId="4" fontId="10" fillId="5" borderId="31" xfId="0" applyNumberFormat="1" applyFont="1" applyFill="1" applyBorder="1" applyAlignment="1">
      <alignment horizontal="center" vertical="center" wrapText="1"/>
    </xf>
    <xf numFmtId="4" fontId="10" fillId="5" borderId="32" xfId="0" applyNumberFormat="1" applyFont="1" applyFill="1" applyBorder="1" applyAlignment="1">
      <alignment horizontal="center" vertical="center" wrapText="1"/>
    </xf>
    <xf numFmtId="3" fontId="17" fillId="0" borderId="57" xfId="0" applyNumberFormat="1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center" vertical="center" wrapText="1"/>
    </xf>
    <xf numFmtId="0" fontId="17" fillId="10" borderId="45" xfId="0" applyFont="1" applyFill="1" applyBorder="1" applyAlignment="1">
      <alignment horizontal="center" vertical="center"/>
    </xf>
    <xf numFmtId="0" fontId="17" fillId="10" borderId="71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wrapText="1"/>
    </xf>
    <xf numFmtId="3" fontId="17" fillId="0" borderId="65" xfId="0" applyNumberFormat="1" applyFont="1" applyFill="1" applyBorder="1" applyAlignment="1">
      <alignment horizontal="center" vertical="center"/>
    </xf>
    <xf numFmtId="3" fontId="17" fillId="0" borderId="66" xfId="0" applyNumberFormat="1" applyFont="1" applyFill="1" applyBorder="1" applyAlignment="1">
      <alignment horizontal="center" vertical="center"/>
    </xf>
    <xf numFmtId="3" fontId="17" fillId="0" borderId="67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/>
    </xf>
    <xf numFmtId="4" fontId="13" fillId="0" borderId="13" xfId="6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4" fontId="11" fillId="0" borderId="13" xfId="60" applyNumberFormat="1" applyFont="1" applyFill="1" applyBorder="1" applyAlignment="1">
      <alignment/>
    </xf>
    <xf numFmtId="4" fontId="11" fillId="0" borderId="13" xfId="60" applyNumberFormat="1" applyFont="1" applyFill="1" applyBorder="1" applyAlignment="1">
      <alignment horizontal="center"/>
    </xf>
    <xf numFmtId="4" fontId="11" fillId="0" borderId="48" xfId="0" applyNumberFormat="1" applyFont="1" applyFill="1" applyBorder="1" applyAlignment="1">
      <alignment wrapText="1"/>
    </xf>
    <xf numFmtId="4" fontId="11" fillId="0" borderId="48" xfId="0" applyNumberFormat="1" applyFont="1" applyFill="1" applyBorder="1" applyAlignment="1">
      <alignment/>
    </xf>
    <xf numFmtId="4" fontId="11" fillId="0" borderId="48" xfId="0" applyNumberFormat="1" applyFont="1" applyFill="1" applyBorder="1" applyAlignment="1">
      <alignment/>
    </xf>
    <xf numFmtId="4" fontId="12" fillId="0" borderId="53" xfId="0" applyNumberFormat="1" applyFont="1" applyFill="1" applyBorder="1" applyAlignment="1">
      <alignment/>
    </xf>
    <xf numFmtId="4" fontId="13" fillId="0" borderId="48" xfId="0" applyNumberFormat="1" applyFont="1" applyFill="1" applyBorder="1" applyAlignment="1">
      <alignment horizontal="left"/>
    </xf>
    <xf numFmtId="3" fontId="31" fillId="0" borderId="63" xfId="0" applyNumberFormat="1" applyFont="1" applyFill="1" applyBorder="1" applyAlignment="1">
      <alignment horizontal="center" vertical="center"/>
    </xf>
    <xf numFmtId="3" fontId="31" fillId="0" borderId="24" xfId="0" applyNumberFormat="1" applyFont="1" applyFill="1" applyBorder="1" applyAlignment="1">
      <alignment horizontal="center" vertical="center"/>
    </xf>
    <xf numFmtId="3" fontId="31" fillId="0" borderId="20" xfId="0" applyNumberFormat="1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/>
    </xf>
    <xf numFmtId="4" fontId="11" fillId="0" borderId="13" xfId="60" applyNumberFormat="1" applyFont="1" applyBorder="1" applyAlignment="1">
      <alignment horizontal="center" wrapText="1"/>
    </xf>
    <xf numFmtId="0" fontId="12" fillId="0" borderId="13" xfId="0" applyFont="1" applyFill="1" applyBorder="1" applyAlignment="1">
      <alignment/>
    </xf>
    <xf numFmtId="0" fontId="11" fillId="0" borderId="13" xfId="0" applyFont="1" applyBorder="1" applyAlignment="1">
      <alignment/>
    </xf>
    <xf numFmtId="4" fontId="11" fillId="0" borderId="27" xfId="60" applyNumberFormat="1" applyFont="1" applyFill="1" applyBorder="1" applyAlignment="1">
      <alignment horizontal="center"/>
    </xf>
    <xf numFmtId="4" fontId="11" fillId="0" borderId="53" xfId="0" applyNumberFormat="1" applyFont="1" applyFill="1" applyBorder="1" applyAlignment="1">
      <alignment wrapText="1"/>
    </xf>
    <xf numFmtId="3" fontId="3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4" fontId="59" fillId="0" borderId="0" xfId="0" applyNumberFormat="1" applyFont="1" applyFill="1" applyAlignment="1">
      <alignment/>
    </xf>
    <xf numFmtId="4" fontId="11" fillId="0" borderId="48" xfId="0" applyNumberFormat="1" applyFont="1" applyFill="1" applyBorder="1" applyAlignment="1">
      <alignment wrapText="1"/>
    </xf>
    <xf numFmtId="4" fontId="11" fillId="0" borderId="13" xfId="60" applyNumberFormat="1" applyFont="1" applyFill="1" applyBorder="1" applyAlignment="1">
      <alignment horizontal="right"/>
    </xf>
    <xf numFmtId="4" fontId="11" fillId="0" borderId="48" xfId="0" applyNumberFormat="1" applyFont="1" applyFill="1" applyBorder="1" applyAlignment="1">
      <alignment horizontal="center" wrapText="1"/>
    </xf>
    <xf numFmtId="0" fontId="11" fillId="0" borderId="48" xfId="0" applyFont="1" applyFill="1" applyBorder="1" applyAlignment="1">
      <alignment wrapText="1"/>
    </xf>
    <xf numFmtId="4" fontId="10" fillId="0" borderId="64" xfId="60" applyNumberFormat="1" applyFont="1" applyFill="1" applyBorder="1" applyAlignment="1">
      <alignment horizontal="left"/>
    </xf>
    <xf numFmtId="4" fontId="10" fillId="0" borderId="49" xfId="60" applyNumberFormat="1" applyFont="1" applyFill="1" applyBorder="1" applyAlignment="1">
      <alignment horizontal="left"/>
    </xf>
    <xf numFmtId="4" fontId="10" fillId="0" borderId="29" xfId="60" applyNumberFormat="1" applyFont="1" applyFill="1" applyBorder="1" applyAlignment="1">
      <alignment horizontal="left"/>
    </xf>
    <xf numFmtId="4" fontId="10" fillId="0" borderId="0" xfId="60" applyNumberFormat="1" applyFont="1" applyFill="1" applyBorder="1" applyAlignment="1">
      <alignment horizontal="left"/>
    </xf>
    <xf numFmtId="4" fontId="10" fillId="0" borderId="10" xfId="60" applyNumberFormat="1" applyFont="1" applyFill="1" applyBorder="1" applyAlignment="1">
      <alignment horizontal="left"/>
    </xf>
    <xf numFmtId="4" fontId="10" fillId="0" borderId="11" xfId="60" applyNumberFormat="1" applyFont="1" applyFill="1" applyBorder="1" applyAlignment="1">
      <alignment horizontal="left"/>
    </xf>
    <xf numFmtId="0" fontId="11" fillId="0" borderId="48" xfId="0" applyFont="1" applyFill="1" applyBorder="1" applyAlignment="1">
      <alignment/>
    </xf>
    <xf numFmtId="0" fontId="11" fillId="0" borderId="48" xfId="0" applyFont="1" applyFill="1" applyBorder="1" applyAlignment="1">
      <alignment wrapText="1"/>
    </xf>
    <xf numFmtId="1" fontId="11" fillId="0" borderId="13" xfId="0" applyNumberFormat="1" applyFont="1" applyFill="1" applyBorder="1" applyAlignment="1">
      <alignment horizontal="center"/>
    </xf>
    <xf numFmtId="4" fontId="11" fillId="0" borderId="32" xfId="60" applyNumberFormat="1" applyFont="1" applyFill="1" applyBorder="1" applyAlignment="1">
      <alignment horizontal="center"/>
    </xf>
    <xf numFmtId="3" fontId="17" fillId="0" borderId="70" xfId="0" applyNumberFormat="1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wrapText="1"/>
    </xf>
    <xf numFmtId="1" fontId="11" fillId="0" borderId="27" xfId="0" applyNumberFormat="1" applyFont="1" applyFill="1" applyBorder="1" applyAlignment="1">
      <alignment horizontal="center"/>
    </xf>
    <xf numFmtId="4" fontId="11" fillId="0" borderId="37" xfId="6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0" fontId="11" fillId="0" borderId="48" xfId="0" applyFont="1" applyFill="1" applyBorder="1" applyAlignment="1">
      <alignment/>
    </xf>
    <xf numFmtId="0" fontId="11" fillId="0" borderId="53" xfId="0" applyFont="1" applyFill="1" applyBorder="1" applyAlignment="1">
      <alignment/>
    </xf>
    <xf numFmtId="4" fontId="13" fillId="0" borderId="37" xfId="6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53" fillId="0" borderId="37" xfId="0" applyNumberFormat="1" applyFont="1" applyBorder="1" applyAlignment="1">
      <alignment horizontal="center"/>
    </xf>
    <xf numFmtId="0" fontId="10" fillId="0" borderId="7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4" fontId="15" fillId="0" borderId="32" xfId="60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роспис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zoomScalePageLayoutView="0" workbookViewId="0" topLeftCell="A7">
      <selection activeCell="M19" sqref="M19:N19"/>
    </sheetView>
  </sheetViews>
  <sheetFormatPr defaultColWidth="9.140625" defaultRowHeight="12.75"/>
  <cols>
    <col min="1" max="1" width="4.421875" style="16" customWidth="1"/>
    <col min="2" max="2" width="9.140625" style="16" customWidth="1"/>
    <col min="3" max="3" width="14.8515625" style="16" customWidth="1"/>
    <col min="4" max="4" width="19.28125" style="16" customWidth="1"/>
    <col min="5" max="5" width="9.28125" style="16" customWidth="1"/>
    <col min="6" max="6" width="10.7109375" style="16" customWidth="1"/>
    <col min="7" max="7" width="10.28125" style="16" customWidth="1"/>
    <col min="8" max="8" width="12.140625" style="16" customWidth="1"/>
    <col min="9" max="9" width="10.421875" style="16" customWidth="1"/>
    <col min="10" max="10" width="10.140625" style="16" customWidth="1"/>
    <col min="11" max="11" width="10.57421875" style="16" customWidth="1"/>
    <col min="12" max="12" width="8.421875" style="16" customWidth="1"/>
    <col min="13" max="13" width="9.140625" style="16" customWidth="1"/>
    <col min="14" max="14" width="10.7109375" style="16" customWidth="1"/>
    <col min="15" max="16384" width="9.140625" style="16" customWidth="1"/>
  </cols>
  <sheetData>
    <row r="1" spans="10:14" ht="55.5" customHeight="1">
      <c r="J1" s="460" t="s">
        <v>48</v>
      </c>
      <c r="K1" s="460"/>
      <c r="L1" s="460"/>
      <c r="M1" s="460"/>
      <c r="N1" s="460"/>
    </row>
    <row r="2" ht="18.75" customHeight="1"/>
    <row r="3" spans="2:14" ht="18" customHeight="1">
      <c r="B3" s="461"/>
      <c r="C3" s="461"/>
      <c r="D3" s="461"/>
      <c r="E3" s="461"/>
      <c r="F3" s="461"/>
      <c r="G3" s="461"/>
      <c r="H3" s="27"/>
      <c r="J3" s="462" t="s">
        <v>49</v>
      </c>
      <c r="K3" s="462"/>
      <c r="L3" s="462"/>
      <c r="M3" s="462"/>
      <c r="N3" s="462"/>
    </row>
    <row r="4" spans="2:14" ht="12" customHeight="1">
      <c r="B4" s="463"/>
      <c r="C4" s="463"/>
      <c r="D4" s="463"/>
      <c r="E4" s="463"/>
      <c r="F4" s="463"/>
      <c r="G4" s="463"/>
      <c r="H4" s="463"/>
      <c r="J4" s="431" t="s">
        <v>50</v>
      </c>
      <c r="K4" s="431"/>
      <c r="L4" s="431"/>
      <c r="M4" s="431"/>
      <c r="N4" s="431"/>
    </row>
    <row r="5" spans="2:14" ht="9.75" customHeight="1">
      <c r="B5" s="432"/>
      <c r="C5" s="432"/>
      <c r="D5" s="432"/>
      <c r="E5" s="432"/>
      <c r="F5" s="432"/>
      <c r="G5" s="432"/>
      <c r="H5" s="432"/>
      <c r="K5" s="29" t="s">
        <v>51</v>
      </c>
      <c r="L5" s="29"/>
      <c r="M5" s="29"/>
      <c r="N5" s="29"/>
    </row>
    <row r="6" spans="2:14" ht="15.75">
      <c r="B6" s="28"/>
      <c r="C6" s="28"/>
      <c r="D6" s="28"/>
      <c r="E6" s="28"/>
      <c r="F6" s="28"/>
      <c r="G6" s="28"/>
      <c r="H6" s="427" t="s">
        <v>52</v>
      </c>
      <c r="I6" s="427"/>
      <c r="J6" s="427"/>
      <c r="K6" s="427"/>
      <c r="L6" s="427"/>
      <c r="M6" s="427"/>
      <c r="N6" s="427"/>
    </row>
    <row r="7" spans="2:14" ht="9.75" customHeight="1">
      <c r="B7" s="432"/>
      <c r="C7" s="432"/>
      <c r="D7" s="432"/>
      <c r="E7" s="432"/>
      <c r="F7" s="432"/>
      <c r="G7" s="432"/>
      <c r="H7" s="432"/>
      <c r="K7" s="29" t="s">
        <v>53</v>
      </c>
      <c r="L7" s="29"/>
      <c r="M7" s="29"/>
      <c r="N7" s="29"/>
    </row>
    <row r="8" spans="2:14" ht="17.25" customHeight="1">
      <c r="B8" s="463"/>
      <c r="C8" s="463"/>
      <c r="D8" s="463"/>
      <c r="E8" s="463"/>
      <c r="F8" s="463"/>
      <c r="G8" s="463"/>
      <c r="H8" s="463"/>
      <c r="J8" s="30"/>
      <c r="K8" s="31"/>
      <c r="L8" s="428" t="s">
        <v>54</v>
      </c>
      <c r="M8" s="428"/>
      <c r="N8" s="428"/>
    </row>
    <row r="9" spans="2:14" ht="12" customHeight="1">
      <c r="B9" s="429"/>
      <c r="C9" s="429"/>
      <c r="D9" s="429"/>
      <c r="E9" s="429"/>
      <c r="F9" s="429"/>
      <c r="G9" s="429"/>
      <c r="H9" s="32"/>
      <c r="I9" s="33"/>
      <c r="J9" s="34" t="s">
        <v>55</v>
      </c>
      <c r="K9" s="34"/>
      <c r="L9" s="34"/>
      <c r="M9" s="34"/>
      <c r="N9" s="34"/>
    </row>
    <row r="10" spans="2:14" ht="15.75">
      <c r="B10" s="463"/>
      <c r="C10" s="463"/>
      <c r="D10" s="463"/>
      <c r="E10" s="463"/>
      <c r="F10" s="463"/>
      <c r="G10" s="463"/>
      <c r="H10" s="463"/>
      <c r="J10" s="35" t="s">
        <v>56</v>
      </c>
      <c r="K10" s="35"/>
      <c r="L10" s="35"/>
      <c r="M10" s="35"/>
      <c r="N10" s="36"/>
    </row>
    <row r="11" ht="11.25" customHeight="1"/>
    <row r="12" spans="2:14" ht="13.5" customHeight="1" thickBot="1">
      <c r="B12" s="10"/>
      <c r="C12" s="10"/>
      <c r="D12" s="10"/>
      <c r="E12" s="10"/>
      <c r="F12" s="10"/>
      <c r="G12" s="10"/>
      <c r="H12" s="10"/>
      <c r="I12" s="10"/>
      <c r="J12" s="37"/>
      <c r="K12" s="37"/>
      <c r="L12" s="38"/>
      <c r="M12" s="430" t="s">
        <v>57</v>
      </c>
      <c r="N12" s="464"/>
    </row>
    <row r="13" spans="2:14" ht="15.75" customHeight="1">
      <c r="B13" s="465" t="s">
        <v>58</v>
      </c>
      <c r="C13" s="465"/>
      <c r="D13" s="465"/>
      <c r="E13" s="465"/>
      <c r="F13" s="465"/>
      <c r="G13" s="465"/>
      <c r="H13" s="465"/>
      <c r="I13" s="465"/>
      <c r="J13" s="465"/>
      <c r="K13" s="466" t="s">
        <v>59</v>
      </c>
      <c r="L13" s="467"/>
      <c r="M13" s="468" t="s">
        <v>60</v>
      </c>
      <c r="N13" s="469"/>
    </row>
    <row r="14" spans="2:14" ht="12.75" customHeight="1">
      <c r="B14" s="470" t="s">
        <v>61</v>
      </c>
      <c r="C14" s="470"/>
      <c r="D14" s="470"/>
      <c r="E14" s="470"/>
      <c r="F14" s="470"/>
      <c r="G14" s="470"/>
      <c r="H14" s="470"/>
      <c r="I14" s="470"/>
      <c r="J14" s="470"/>
      <c r="K14" s="466" t="s">
        <v>62</v>
      </c>
      <c r="L14" s="467"/>
      <c r="M14" s="471">
        <v>42380</v>
      </c>
      <c r="N14" s="472"/>
    </row>
    <row r="15" spans="2:14" ht="12.75" customHeight="1">
      <c r="B15" s="10"/>
      <c r="C15" s="10"/>
      <c r="D15" s="10"/>
      <c r="E15" s="10"/>
      <c r="F15" s="10"/>
      <c r="G15" s="10"/>
      <c r="H15" s="10"/>
      <c r="I15" s="10"/>
      <c r="J15" s="37"/>
      <c r="K15" s="466" t="s">
        <v>63</v>
      </c>
      <c r="L15" s="467"/>
      <c r="M15" s="473">
        <v>13957120</v>
      </c>
      <c r="N15" s="474"/>
    </row>
    <row r="16" spans="2:14" ht="15.75">
      <c r="B16" s="39" t="s">
        <v>64</v>
      </c>
      <c r="C16" s="39"/>
      <c r="D16" s="39"/>
      <c r="E16" s="475" t="s">
        <v>151</v>
      </c>
      <c r="F16" s="475"/>
      <c r="G16" s="475"/>
      <c r="H16" s="475"/>
      <c r="I16" s="475"/>
      <c r="J16" s="39"/>
      <c r="K16" s="466" t="s">
        <v>65</v>
      </c>
      <c r="L16" s="467"/>
      <c r="M16" s="40"/>
      <c r="N16" s="41"/>
    </row>
    <row r="17" spans="2:14" ht="15.75">
      <c r="B17" s="42" t="s">
        <v>66</v>
      </c>
      <c r="C17" s="42"/>
      <c r="D17" s="42"/>
      <c r="E17" s="476" t="s">
        <v>52</v>
      </c>
      <c r="F17" s="476"/>
      <c r="G17" s="476"/>
      <c r="H17" s="476"/>
      <c r="I17" s="476"/>
      <c r="J17" s="42"/>
      <c r="K17" s="466" t="s">
        <v>67</v>
      </c>
      <c r="L17" s="467"/>
      <c r="M17" s="477">
        <v>875</v>
      </c>
      <c r="N17" s="472"/>
    </row>
    <row r="18" spans="2:14" ht="15.75">
      <c r="B18" s="39" t="s">
        <v>68</v>
      </c>
      <c r="C18" s="39"/>
      <c r="D18" s="39"/>
      <c r="E18" s="480" t="s">
        <v>69</v>
      </c>
      <c r="F18" s="480"/>
      <c r="G18" s="480"/>
      <c r="H18" s="480"/>
      <c r="I18" s="480"/>
      <c r="J18" s="39"/>
      <c r="K18" s="466" t="s">
        <v>70</v>
      </c>
      <c r="L18" s="467"/>
      <c r="M18" s="481" t="s">
        <v>153</v>
      </c>
      <c r="N18" s="482"/>
    </row>
    <row r="19" spans="2:14" ht="15.75">
      <c r="B19" s="39" t="s">
        <v>71</v>
      </c>
      <c r="C19" s="39"/>
      <c r="D19" s="39"/>
      <c r="E19" s="483" t="s">
        <v>72</v>
      </c>
      <c r="F19" s="483"/>
      <c r="G19" s="483"/>
      <c r="H19" s="483"/>
      <c r="I19" s="483"/>
      <c r="J19" s="38"/>
      <c r="K19" s="466" t="s">
        <v>73</v>
      </c>
      <c r="L19" s="467"/>
      <c r="M19" s="477">
        <v>383</v>
      </c>
      <c r="N19" s="472"/>
    </row>
    <row r="20" spans="2:14" ht="16.5" thickBot="1">
      <c r="B20" s="43"/>
      <c r="C20" s="43"/>
      <c r="D20" s="39"/>
      <c r="E20" s="39"/>
      <c r="F20" s="39"/>
      <c r="G20" s="39"/>
      <c r="H20" s="39"/>
      <c r="I20" s="43"/>
      <c r="J20" s="38"/>
      <c r="K20" s="466" t="s">
        <v>74</v>
      </c>
      <c r="L20" s="467"/>
      <c r="M20" s="478"/>
      <c r="N20" s="479"/>
    </row>
    <row r="21" spans="2:12" ht="10.5" customHeight="1">
      <c r="B21" s="44"/>
      <c r="C21" s="44"/>
      <c r="D21" s="34"/>
      <c r="E21" s="34"/>
      <c r="F21" s="34"/>
      <c r="G21" s="34"/>
      <c r="H21" s="34"/>
      <c r="I21" s="44"/>
      <c r="J21" s="45"/>
      <c r="K21" s="46"/>
      <c r="L21" s="46"/>
    </row>
    <row r="22" spans="2:11" ht="11.25" customHeight="1">
      <c r="B22" s="44"/>
      <c r="C22" s="44"/>
      <c r="D22" s="44"/>
      <c r="E22" s="44"/>
      <c r="F22" s="44"/>
      <c r="G22" s="44"/>
      <c r="H22" s="44"/>
      <c r="I22" s="44"/>
      <c r="J22" s="47"/>
      <c r="K22" s="27"/>
    </row>
    <row r="23" ht="11.25" customHeight="1"/>
    <row r="24" spans="2:14" ht="15.7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</sheetData>
  <sheetProtection/>
  <mergeCells count="34">
    <mergeCell ref="M17:N17"/>
    <mergeCell ref="K20:L20"/>
    <mergeCell ref="M20:N20"/>
    <mergeCell ref="E18:I18"/>
    <mergeCell ref="K18:L18"/>
    <mergeCell ref="M18:N18"/>
    <mergeCell ref="E19:I19"/>
    <mergeCell ref="K19:L19"/>
    <mergeCell ref="M19:N19"/>
    <mergeCell ref="E16:I16"/>
    <mergeCell ref="K16:L16"/>
    <mergeCell ref="E17:I17"/>
    <mergeCell ref="K17:L17"/>
    <mergeCell ref="B14:J14"/>
    <mergeCell ref="K14:L14"/>
    <mergeCell ref="M14:N14"/>
    <mergeCell ref="K15:L15"/>
    <mergeCell ref="M15:N15"/>
    <mergeCell ref="B9:G9"/>
    <mergeCell ref="B10:H10"/>
    <mergeCell ref="M12:N12"/>
    <mergeCell ref="B13:J13"/>
    <mergeCell ref="K13:L13"/>
    <mergeCell ref="M13:N13"/>
    <mergeCell ref="B5:H5"/>
    <mergeCell ref="H6:N6"/>
    <mergeCell ref="B7:H7"/>
    <mergeCell ref="B8:H8"/>
    <mergeCell ref="L8:N8"/>
    <mergeCell ref="J1:N1"/>
    <mergeCell ref="B3:G3"/>
    <mergeCell ref="J3:N3"/>
    <mergeCell ref="B4:H4"/>
    <mergeCell ref="J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12.75"/>
  <cols>
    <col min="1" max="1" width="37.421875" style="11" customWidth="1"/>
    <col min="2" max="2" width="9.140625" style="48" customWidth="1"/>
    <col min="3" max="3" width="9.140625" style="11" customWidth="1"/>
    <col min="4" max="4" width="10.7109375" style="11" customWidth="1"/>
    <col min="5" max="5" width="11.7109375" style="11" customWidth="1"/>
    <col min="6" max="6" width="10.8515625" style="11" customWidth="1"/>
    <col min="7" max="7" width="10.140625" style="11" customWidth="1"/>
    <col min="8" max="9" width="14.421875" style="11" customWidth="1"/>
    <col min="10" max="16384" width="9.140625" style="10" customWidth="1"/>
  </cols>
  <sheetData>
    <row r="1" s="11" customFormat="1" ht="12.75">
      <c r="B1" s="48"/>
    </row>
    <row r="2" spans="1:9" s="12" customFormat="1" ht="12.75">
      <c r="A2" s="57" t="s">
        <v>75</v>
      </c>
      <c r="B2" s="58"/>
      <c r="C2" s="13"/>
      <c r="D2" s="13"/>
      <c r="E2" s="13"/>
      <c r="F2" s="13"/>
      <c r="G2" s="13"/>
      <c r="H2" s="13"/>
      <c r="I2" s="13"/>
    </row>
    <row r="3" ht="12.75">
      <c r="A3" s="59" t="s">
        <v>76</v>
      </c>
    </row>
    <row r="5" spans="1:9" ht="12.75">
      <c r="A5" s="484" t="s">
        <v>77</v>
      </c>
      <c r="B5" s="484"/>
      <c r="C5" s="484"/>
      <c r="D5" s="484"/>
      <c r="E5" s="484"/>
      <c r="F5" s="484"/>
      <c r="G5" s="484"/>
      <c r="H5" s="484"/>
      <c r="I5" s="484"/>
    </row>
    <row r="6" spans="1:7" ht="12.75">
      <c r="A6" s="485"/>
      <c r="B6" s="485"/>
      <c r="C6" s="485"/>
      <c r="D6" s="485"/>
      <c r="E6" s="485"/>
      <c r="F6" s="485"/>
      <c r="G6" s="485"/>
    </row>
    <row r="7" ht="12.75">
      <c r="A7" s="13" t="s">
        <v>78</v>
      </c>
    </row>
    <row r="8" spans="1:9" s="12" customFormat="1" ht="13.5" customHeight="1">
      <c r="A8" s="486" t="s">
        <v>79</v>
      </c>
      <c r="B8" s="487" t="s">
        <v>80</v>
      </c>
      <c r="C8" s="488" t="s">
        <v>81</v>
      </c>
      <c r="D8" s="488"/>
      <c r="E8" s="488"/>
      <c r="F8" s="488"/>
      <c r="G8" s="488"/>
      <c r="H8" s="486" t="s">
        <v>82</v>
      </c>
      <c r="I8" s="486"/>
    </row>
    <row r="9" spans="1:9" s="12" customFormat="1" ht="12.75" customHeight="1">
      <c r="A9" s="486"/>
      <c r="B9" s="487"/>
      <c r="C9" s="489" t="s">
        <v>83</v>
      </c>
      <c r="D9" s="489" t="s">
        <v>84</v>
      </c>
      <c r="E9" s="489" t="s">
        <v>85</v>
      </c>
      <c r="F9" s="489" t="s">
        <v>86</v>
      </c>
      <c r="G9" s="486" t="s">
        <v>87</v>
      </c>
      <c r="H9" s="486"/>
      <c r="I9" s="486"/>
    </row>
    <row r="10" spans="1:9" s="12" customFormat="1" ht="17.25" customHeight="1">
      <c r="A10" s="486"/>
      <c r="B10" s="487"/>
      <c r="C10" s="489"/>
      <c r="D10" s="489"/>
      <c r="E10" s="489"/>
      <c r="F10" s="489"/>
      <c r="G10" s="486"/>
      <c r="H10" s="53" t="s">
        <v>88</v>
      </c>
      <c r="I10" s="53" t="s">
        <v>89</v>
      </c>
    </row>
    <row r="11" spans="1:9" s="12" customFormat="1" ht="12.75" customHeight="1">
      <c r="A11" s="53">
        <v>1</v>
      </c>
      <c r="B11" s="52">
        <v>2</v>
      </c>
      <c r="C11" s="53">
        <v>3</v>
      </c>
      <c r="D11" s="53">
        <v>4</v>
      </c>
      <c r="E11" s="53">
        <v>5</v>
      </c>
      <c r="F11" s="53">
        <v>6</v>
      </c>
      <c r="G11" s="53">
        <v>7</v>
      </c>
      <c r="H11" s="488">
        <v>8</v>
      </c>
      <c r="I11" s="488"/>
    </row>
    <row r="12" spans="1:9" ht="38.25">
      <c r="A12" s="61" t="s">
        <v>152</v>
      </c>
      <c r="B12" s="62"/>
      <c r="C12" s="63"/>
      <c r="D12" s="63"/>
      <c r="E12" s="63"/>
      <c r="F12" s="63"/>
      <c r="G12" s="63"/>
      <c r="H12" s="49">
        <f>H13+H33</f>
        <v>16400802.82</v>
      </c>
      <c r="I12" s="49">
        <f>I13+I33</f>
        <v>16400802.82</v>
      </c>
    </row>
    <row r="13" spans="1:9" ht="45.75" customHeight="1">
      <c r="A13" s="64" t="s">
        <v>90</v>
      </c>
      <c r="B13" s="52" t="s">
        <v>91</v>
      </c>
      <c r="C13" s="53">
        <v>875</v>
      </c>
      <c r="D13" s="63"/>
      <c r="E13" s="63"/>
      <c r="F13" s="63"/>
      <c r="G13" s="63"/>
      <c r="H13" s="65">
        <f>H15+H22+H25+H29+H31+H27</f>
        <v>5008508</v>
      </c>
      <c r="I13" s="65">
        <f>I15+I22+I25+I29+I31+I27</f>
        <v>5008508</v>
      </c>
    </row>
    <row r="14" spans="1:9" s="12" customFormat="1" ht="12.75" customHeight="1">
      <c r="A14" s="66" t="s">
        <v>92</v>
      </c>
      <c r="B14" s="52" t="s">
        <v>91</v>
      </c>
      <c r="C14" s="53">
        <v>875</v>
      </c>
      <c r="D14" s="52" t="s">
        <v>93</v>
      </c>
      <c r="E14" s="53"/>
      <c r="F14" s="53"/>
      <c r="G14" s="53"/>
      <c r="H14" s="49"/>
      <c r="I14" s="49"/>
    </row>
    <row r="15" spans="1:9" s="12" customFormat="1" ht="153">
      <c r="A15" s="67" t="s">
        <v>94</v>
      </c>
      <c r="B15" s="52" t="s">
        <v>91</v>
      </c>
      <c r="C15" s="53">
        <v>875</v>
      </c>
      <c r="D15" s="52" t="s">
        <v>93</v>
      </c>
      <c r="E15" s="52" t="s">
        <v>95</v>
      </c>
      <c r="F15" s="53"/>
      <c r="G15" s="53"/>
      <c r="H15" s="49">
        <f>SUM(H16:H21)</f>
        <v>1923502</v>
      </c>
      <c r="I15" s="49">
        <f>SUM(I16:I21)</f>
        <v>1923502</v>
      </c>
    </row>
    <row r="16" spans="1:9" ht="12.75" customHeight="1">
      <c r="A16" s="68" t="s">
        <v>96</v>
      </c>
      <c r="B16" s="62" t="s">
        <v>91</v>
      </c>
      <c r="C16" s="63">
        <v>875</v>
      </c>
      <c r="D16" s="62" t="s">
        <v>93</v>
      </c>
      <c r="E16" s="56" t="s">
        <v>95</v>
      </c>
      <c r="F16" s="56" t="s">
        <v>97</v>
      </c>
      <c r="G16" s="56" t="s">
        <v>98</v>
      </c>
      <c r="H16" s="69">
        <v>1187056</v>
      </c>
      <c r="I16" s="70">
        <f aca="true" t="shared" si="0" ref="I16:I21">H16</f>
        <v>1187056</v>
      </c>
    </row>
    <row r="17" spans="1:9" ht="12.75" customHeight="1">
      <c r="A17" s="68" t="s">
        <v>99</v>
      </c>
      <c r="B17" s="62" t="s">
        <v>91</v>
      </c>
      <c r="C17" s="63">
        <v>875</v>
      </c>
      <c r="D17" s="62" t="s">
        <v>93</v>
      </c>
      <c r="E17" s="56" t="s">
        <v>95</v>
      </c>
      <c r="F17" s="56" t="s">
        <v>100</v>
      </c>
      <c r="G17" s="56" t="s">
        <v>101</v>
      </c>
      <c r="H17" s="69">
        <v>358490</v>
      </c>
      <c r="I17" s="70">
        <f t="shared" si="0"/>
        <v>358490</v>
      </c>
    </row>
    <row r="18" spans="1:9" ht="12.75" customHeight="1">
      <c r="A18" s="68" t="s">
        <v>1</v>
      </c>
      <c r="B18" s="62" t="s">
        <v>91</v>
      </c>
      <c r="C18" s="63">
        <v>875</v>
      </c>
      <c r="D18" s="62" t="s">
        <v>93</v>
      </c>
      <c r="E18" s="56" t="s">
        <v>95</v>
      </c>
      <c r="F18" s="56" t="s">
        <v>102</v>
      </c>
      <c r="G18" s="56" t="s">
        <v>103</v>
      </c>
      <c r="H18" s="69">
        <v>36500</v>
      </c>
      <c r="I18" s="70">
        <f t="shared" si="0"/>
        <v>36500</v>
      </c>
    </row>
    <row r="19" spans="1:9" ht="12.75" customHeight="1">
      <c r="A19" s="68" t="s">
        <v>104</v>
      </c>
      <c r="B19" s="62" t="s">
        <v>91</v>
      </c>
      <c r="C19" s="63">
        <v>875</v>
      </c>
      <c r="D19" s="62" t="s">
        <v>93</v>
      </c>
      <c r="E19" s="56" t="s">
        <v>95</v>
      </c>
      <c r="F19" s="56" t="s">
        <v>102</v>
      </c>
      <c r="G19" s="56" t="s">
        <v>105</v>
      </c>
      <c r="H19" s="69">
        <v>197600</v>
      </c>
      <c r="I19" s="70">
        <f t="shared" si="0"/>
        <v>197600</v>
      </c>
    </row>
    <row r="20" spans="1:9" ht="12.75" customHeight="1">
      <c r="A20" s="68" t="s">
        <v>106</v>
      </c>
      <c r="B20" s="62" t="s">
        <v>91</v>
      </c>
      <c r="C20" s="63">
        <v>875</v>
      </c>
      <c r="D20" s="62" t="s">
        <v>93</v>
      </c>
      <c r="E20" s="56" t="s">
        <v>95</v>
      </c>
      <c r="F20" s="56" t="s">
        <v>102</v>
      </c>
      <c r="G20" s="56" t="s">
        <v>107</v>
      </c>
      <c r="H20" s="69">
        <v>78856</v>
      </c>
      <c r="I20" s="70">
        <f t="shared" si="0"/>
        <v>78856</v>
      </c>
    </row>
    <row r="21" spans="1:9" ht="12.75" customHeight="1">
      <c r="A21" s="68" t="s">
        <v>108</v>
      </c>
      <c r="B21" s="62" t="s">
        <v>91</v>
      </c>
      <c r="C21" s="63">
        <v>875</v>
      </c>
      <c r="D21" s="62" t="s">
        <v>93</v>
      </c>
      <c r="E21" s="56" t="s">
        <v>95</v>
      </c>
      <c r="F21" s="56" t="s">
        <v>102</v>
      </c>
      <c r="G21" s="56" t="s">
        <v>109</v>
      </c>
      <c r="H21" s="69">
        <v>65000</v>
      </c>
      <c r="I21" s="70">
        <f t="shared" si="0"/>
        <v>65000</v>
      </c>
    </row>
    <row r="22" spans="1:9" s="50" customFormat="1" ht="204">
      <c r="A22" s="71" t="s">
        <v>110</v>
      </c>
      <c r="B22" s="52" t="s">
        <v>91</v>
      </c>
      <c r="C22" s="53">
        <v>875</v>
      </c>
      <c r="D22" s="52" t="s">
        <v>93</v>
      </c>
      <c r="E22" s="72" t="s">
        <v>111</v>
      </c>
      <c r="F22" s="66"/>
      <c r="G22" s="66"/>
      <c r="H22" s="73">
        <f>SUM(H23:H24)</f>
        <v>1400110</v>
      </c>
      <c r="I22" s="73">
        <f>SUM(I23:I24)</f>
        <v>1400110</v>
      </c>
    </row>
    <row r="23" spans="1:9" ht="12.75" customHeight="1">
      <c r="A23" s="68" t="s">
        <v>96</v>
      </c>
      <c r="B23" s="62" t="s">
        <v>91</v>
      </c>
      <c r="C23" s="63">
        <v>875</v>
      </c>
      <c r="D23" s="62" t="s">
        <v>93</v>
      </c>
      <c r="E23" s="56" t="s">
        <v>111</v>
      </c>
      <c r="F23" s="56" t="s">
        <v>97</v>
      </c>
      <c r="G23" s="56" t="s">
        <v>98</v>
      </c>
      <c r="H23" s="69">
        <v>1075000</v>
      </c>
      <c r="I23" s="65">
        <f>H23</f>
        <v>1075000</v>
      </c>
    </row>
    <row r="24" spans="1:9" ht="12.75" customHeight="1">
      <c r="A24" s="68" t="s">
        <v>99</v>
      </c>
      <c r="B24" s="62" t="s">
        <v>91</v>
      </c>
      <c r="C24" s="63">
        <v>875</v>
      </c>
      <c r="D24" s="62" t="s">
        <v>93</v>
      </c>
      <c r="E24" s="56" t="s">
        <v>111</v>
      </c>
      <c r="F24" s="56" t="s">
        <v>100</v>
      </c>
      <c r="G24" s="56" t="s">
        <v>101</v>
      </c>
      <c r="H24" s="69">
        <v>325110</v>
      </c>
      <c r="I24" s="65">
        <f>H24</f>
        <v>325110</v>
      </c>
    </row>
    <row r="25" spans="1:9" s="13" customFormat="1" ht="153">
      <c r="A25" s="67" t="s">
        <v>112</v>
      </c>
      <c r="B25" s="52" t="s">
        <v>91</v>
      </c>
      <c r="C25" s="53">
        <v>875</v>
      </c>
      <c r="D25" s="52" t="s">
        <v>93</v>
      </c>
      <c r="E25" s="52" t="s">
        <v>113</v>
      </c>
      <c r="F25" s="53"/>
      <c r="G25" s="53"/>
      <c r="H25" s="49">
        <f>SUM(H26)</f>
        <v>70000</v>
      </c>
      <c r="I25" s="49">
        <f>SUM(I26)</f>
        <v>70000</v>
      </c>
    </row>
    <row r="26" spans="1:9" ht="12.75" customHeight="1">
      <c r="A26" s="68" t="s">
        <v>47</v>
      </c>
      <c r="B26" s="62" t="s">
        <v>91</v>
      </c>
      <c r="C26" s="63">
        <v>875</v>
      </c>
      <c r="D26" s="62" t="s">
        <v>93</v>
      </c>
      <c r="E26" s="56" t="s">
        <v>113</v>
      </c>
      <c r="F26" s="56" t="s">
        <v>114</v>
      </c>
      <c r="G26" s="56" t="s">
        <v>115</v>
      </c>
      <c r="H26" s="69">
        <v>70000</v>
      </c>
      <c r="I26" s="65">
        <f>H26</f>
        <v>70000</v>
      </c>
    </row>
    <row r="27" spans="1:9" s="12" customFormat="1" ht="165.75">
      <c r="A27" s="74" t="s">
        <v>116</v>
      </c>
      <c r="B27" s="52" t="s">
        <v>91</v>
      </c>
      <c r="C27" s="53">
        <v>875</v>
      </c>
      <c r="D27" s="52" t="s">
        <v>93</v>
      </c>
      <c r="E27" s="54" t="s">
        <v>117</v>
      </c>
      <c r="F27" s="53"/>
      <c r="G27" s="53"/>
      <c r="H27" s="49">
        <f>SUM(H28)</f>
        <v>1277839</v>
      </c>
      <c r="I27" s="49">
        <f>SUM(I28)</f>
        <v>1277839</v>
      </c>
    </row>
    <row r="28" spans="1:9" ht="12.75" customHeight="1">
      <c r="A28" s="68" t="s">
        <v>118</v>
      </c>
      <c r="B28" s="62" t="s">
        <v>91</v>
      </c>
      <c r="C28" s="63">
        <v>875</v>
      </c>
      <c r="D28" s="62" t="s">
        <v>93</v>
      </c>
      <c r="E28" s="56" t="s">
        <v>117</v>
      </c>
      <c r="F28" s="56" t="s">
        <v>102</v>
      </c>
      <c r="G28" s="56" t="s">
        <v>119</v>
      </c>
      <c r="H28" s="69">
        <v>1277839</v>
      </c>
      <c r="I28" s="65">
        <f>H28</f>
        <v>1277839</v>
      </c>
    </row>
    <row r="29" spans="1:9" s="12" customFormat="1" ht="140.25">
      <c r="A29" s="67" t="s">
        <v>120</v>
      </c>
      <c r="B29" s="52" t="s">
        <v>91</v>
      </c>
      <c r="C29" s="53">
        <v>875</v>
      </c>
      <c r="D29" s="54" t="s">
        <v>93</v>
      </c>
      <c r="E29" s="54" t="s">
        <v>121</v>
      </c>
      <c r="F29" s="53"/>
      <c r="G29" s="53"/>
      <c r="H29" s="49">
        <f>SUM(H30)</f>
        <v>191158</v>
      </c>
      <c r="I29" s="49">
        <f>SUM(I30)</f>
        <v>191158</v>
      </c>
    </row>
    <row r="30" spans="1:9" ht="12.75" customHeight="1">
      <c r="A30" s="68" t="s">
        <v>108</v>
      </c>
      <c r="B30" s="62" t="s">
        <v>91</v>
      </c>
      <c r="C30" s="63">
        <v>875</v>
      </c>
      <c r="D30" s="56" t="s">
        <v>93</v>
      </c>
      <c r="E30" s="56" t="s">
        <v>121</v>
      </c>
      <c r="F30" s="56" t="s">
        <v>102</v>
      </c>
      <c r="G30" s="56" t="s">
        <v>109</v>
      </c>
      <c r="H30" s="69">
        <v>191158</v>
      </c>
      <c r="I30" s="65">
        <f>H30</f>
        <v>191158</v>
      </c>
    </row>
    <row r="31" spans="1:9" s="12" customFormat="1" ht="140.25">
      <c r="A31" s="67" t="s">
        <v>122</v>
      </c>
      <c r="B31" s="52" t="s">
        <v>91</v>
      </c>
      <c r="C31" s="53">
        <v>875</v>
      </c>
      <c r="D31" s="54" t="s">
        <v>93</v>
      </c>
      <c r="E31" s="54" t="s">
        <v>123</v>
      </c>
      <c r="F31" s="53"/>
      <c r="G31" s="53"/>
      <c r="H31" s="49">
        <f>SUM(H32)</f>
        <v>145899</v>
      </c>
      <c r="I31" s="49">
        <f>SUM(I32)</f>
        <v>145899</v>
      </c>
    </row>
    <row r="32" spans="1:9" ht="12.75" customHeight="1">
      <c r="A32" s="68" t="s">
        <v>118</v>
      </c>
      <c r="B32" s="62" t="s">
        <v>91</v>
      </c>
      <c r="C32" s="63">
        <v>875</v>
      </c>
      <c r="D32" s="56" t="s">
        <v>93</v>
      </c>
      <c r="E32" s="56" t="s">
        <v>123</v>
      </c>
      <c r="F32" s="56" t="s">
        <v>102</v>
      </c>
      <c r="G32" s="56" t="s">
        <v>119</v>
      </c>
      <c r="H32" s="69">
        <v>145899</v>
      </c>
      <c r="I32" s="65">
        <f>H32</f>
        <v>145899</v>
      </c>
    </row>
    <row r="33" spans="1:9" s="13" customFormat="1" ht="29.25" customHeight="1">
      <c r="A33" s="51" t="s">
        <v>124</v>
      </c>
      <c r="B33" s="52" t="s">
        <v>125</v>
      </c>
      <c r="C33" s="53">
        <v>875</v>
      </c>
      <c r="D33" s="54"/>
      <c r="E33" s="55"/>
      <c r="F33" s="53"/>
      <c r="G33" s="53"/>
      <c r="H33" s="49">
        <f>H35+H42+H52</f>
        <v>11392294.82</v>
      </c>
      <c r="I33" s="49">
        <f>I35+I42+I52</f>
        <v>11392294.82</v>
      </c>
    </row>
    <row r="34" spans="1:9" s="13" customFormat="1" ht="12.75">
      <c r="A34" s="66" t="s">
        <v>92</v>
      </c>
      <c r="B34" s="52" t="s">
        <v>125</v>
      </c>
      <c r="C34" s="53">
        <v>875</v>
      </c>
      <c r="D34" s="55" t="s">
        <v>93</v>
      </c>
      <c r="E34" s="55"/>
      <c r="F34" s="53"/>
      <c r="G34" s="53"/>
      <c r="H34" s="49"/>
      <c r="I34" s="49"/>
    </row>
    <row r="35" spans="1:9" s="12" customFormat="1" ht="242.25">
      <c r="A35" s="67" t="s">
        <v>126</v>
      </c>
      <c r="B35" s="52" t="s">
        <v>125</v>
      </c>
      <c r="C35" s="53">
        <v>875</v>
      </c>
      <c r="D35" s="54" t="s">
        <v>93</v>
      </c>
      <c r="E35" s="54" t="s">
        <v>127</v>
      </c>
      <c r="F35" s="53"/>
      <c r="G35" s="53"/>
      <c r="H35" s="49">
        <f>SUM(H36:H41)</f>
        <v>2102678.21</v>
      </c>
      <c r="I35" s="49">
        <f>SUM(I36:I41)</f>
        <v>2102678.21</v>
      </c>
    </row>
    <row r="36" spans="1:9" ht="12.75" customHeight="1">
      <c r="A36" s="68" t="s">
        <v>96</v>
      </c>
      <c r="B36" s="62" t="s">
        <v>125</v>
      </c>
      <c r="C36" s="63">
        <v>875</v>
      </c>
      <c r="D36" s="56" t="s">
        <v>93</v>
      </c>
      <c r="E36" s="56" t="s">
        <v>127</v>
      </c>
      <c r="F36" s="56" t="s">
        <v>97</v>
      </c>
      <c r="G36" s="56" t="s">
        <v>98</v>
      </c>
      <c r="H36" s="69">
        <v>1551411.84</v>
      </c>
      <c r="I36" s="65">
        <f aca="true" t="shared" si="1" ref="I36:I41">H36</f>
        <v>1551411.84</v>
      </c>
    </row>
    <row r="37" spans="1:9" ht="12.75" customHeight="1">
      <c r="A37" s="68" t="s">
        <v>47</v>
      </c>
      <c r="B37" s="62" t="s">
        <v>125</v>
      </c>
      <c r="C37" s="63">
        <v>875</v>
      </c>
      <c r="D37" s="56" t="s">
        <v>93</v>
      </c>
      <c r="E37" s="56" t="s">
        <v>127</v>
      </c>
      <c r="F37" s="56" t="s">
        <v>114</v>
      </c>
      <c r="G37" s="56" t="s">
        <v>115</v>
      </c>
      <c r="H37" s="69">
        <v>2964</v>
      </c>
      <c r="I37" s="65">
        <f t="shared" si="1"/>
        <v>2964</v>
      </c>
    </row>
    <row r="38" spans="1:9" ht="12.75" customHeight="1">
      <c r="A38" s="68" t="s">
        <v>99</v>
      </c>
      <c r="B38" s="62" t="s">
        <v>125</v>
      </c>
      <c r="C38" s="63">
        <v>875</v>
      </c>
      <c r="D38" s="56" t="s">
        <v>93</v>
      </c>
      <c r="E38" s="56" t="s">
        <v>127</v>
      </c>
      <c r="F38" s="56" t="s">
        <v>100</v>
      </c>
      <c r="G38" s="56" t="s">
        <v>101</v>
      </c>
      <c r="H38" s="69">
        <v>468526.37</v>
      </c>
      <c r="I38" s="65">
        <f t="shared" si="1"/>
        <v>468526.37</v>
      </c>
    </row>
    <row r="39" spans="1:9" ht="12.75" customHeight="1">
      <c r="A39" s="68" t="s">
        <v>106</v>
      </c>
      <c r="B39" s="62" t="s">
        <v>125</v>
      </c>
      <c r="C39" s="63">
        <v>875</v>
      </c>
      <c r="D39" s="56" t="s">
        <v>93</v>
      </c>
      <c r="E39" s="56" t="s">
        <v>127</v>
      </c>
      <c r="F39" s="56" t="s">
        <v>102</v>
      </c>
      <c r="G39" s="56" t="s">
        <v>107</v>
      </c>
      <c r="H39" s="69">
        <v>16222</v>
      </c>
      <c r="I39" s="65">
        <f t="shared" si="1"/>
        <v>16222</v>
      </c>
    </row>
    <row r="40" spans="1:9" ht="25.5">
      <c r="A40" s="68" t="s">
        <v>128</v>
      </c>
      <c r="B40" s="62" t="s">
        <v>125</v>
      </c>
      <c r="C40" s="63">
        <v>875</v>
      </c>
      <c r="D40" s="56" t="s">
        <v>93</v>
      </c>
      <c r="E40" s="56" t="s">
        <v>127</v>
      </c>
      <c r="F40" s="56" t="s">
        <v>102</v>
      </c>
      <c r="G40" s="56" t="s">
        <v>129</v>
      </c>
      <c r="H40" s="69">
        <v>62163</v>
      </c>
      <c r="I40" s="65">
        <f t="shared" si="1"/>
        <v>62163</v>
      </c>
    </row>
    <row r="41" spans="1:9" ht="12.75" customHeight="1">
      <c r="A41" s="68" t="s">
        <v>108</v>
      </c>
      <c r="B41" s="62" t="s">
        <v>125</v>
      </c>
      <c r="C41" s="63">
        <v>875</v>
      </c>
      <c r="D41" s="56" t="s">
        <v>93</v>
      </c>
      <c r="E41" s="56" t="s">
        <v>127</v>
      </c>
      <c r="F41" s="56" t="s">
        <v>102</v>
      </c>
      <c r="G41" s="56" t="s">
        <v>109</v>
      </c>
      <c r="H41" s="69">
        <v>1391</v>
      </c>
      <c r="I41" s="65">
        <f t="shared" si="1"/>
        <v>1391</v>
      </c>
    </row>
    <row r="42" spans="1:9" s="12" customFormat="1" ht="191.25">
      <c r="A42" s="67" t="s">
        <v>130</v>
      </c>
      <c r="B42" s="52" t="s">
        <v>125</v>
      </c>
      <c r="C42" s="53">
        <v>875</v>
      </c>
      <c r="D42" s="54" t="s">
        <v>93</v>
      </c>
      <c r="E42" s="54" t="s">
        <v>131</v>
      </c>
      <c r="F42" s="53"/>
      <c r="G42" s="53"/>
      <c r="H42" s="49">
        <f>SUM(H43:H51)</f>
        <v>8791677.61</v>
      </c>
      <c r="I42" s="49">
        <f>SUM(I43:I51)</f>
        <v>8791677.61</v>
      </c>
    </row>
    <row r="43" spans="1:9" ht="12.75" customHeight="1">
      <c r="A43" s="68" t="s">
        <v>96</v>
      </c>
      <c r="B43" s="62" t="s">
        <v>125</v>
      </c>
      <c r="C43" s="63">
        <v>875</v>
      </c>
      <c r="D43" s="56" t="s">
        <v>93</v>
      </c>
      <c r="E43" s="56" t="s">
        <v>131</v>
      </c>
      <c r="F43" s="56" t="s">
        <v>97</v>
      </c>
      <c r="G43" s="56" t="s">
        <v>98</v>
      </c>
      <c r="H43" s="69">
        <v>6401316.14</v>
      </c>
      <c r="I43" s="65">
        <f>H43</f>
        <v>6401316.14</v>
      </c>
    </row>
    <row r="44" spans="1:9" ht="12.75" customHeight="1">
      <c r="A44" s="68" t="s">
        <v>47</v>
      </c>
      <c r="B44" s="62" t="s">
        <v>125</v>
      </c>
      <c r="C44" s="63">
        <v>875</v>
      </c>
      <c r="D44" s="56" t="s">
        <v>93</v>
      </c>
      <c r="E44" s="56" t="s">
        <v>131</v>
      </c>
      <c r="F44" s="56" t="s">
        <v>114</v>
      </c>
      <c r="G44" s="56" t="s">
        <v>115</v>
      </c>
      <c r="H44" s="69">
        <v>19836</v>
      </c>
      <c r="I44" s="65">
        <f aca="true" t="shared" si="2" ref="I44:I51">H44</f>
        <v>19836</v>
      </c>
    </row>
    <row r="45" spans="1:9" ht="12.75" customHeight="1">
      <c r="A45" s="68" t="s">
        <v>99</v>
      </c>
      <c r="B45" s="62" t="s">
        <v>125</v>
      </c>
      <c r="C45" s="63">
        <v>875</v>
      </c>
      <c r="D45" s="56" t="s">
        <v>93</v>
      </c>
      <c r="E45" s="56" t="s">
        <v>131</v>
      </c>
      <c r="F45" s="56" t="s">
        <v>100</v>
      </c>
      <c r="G45" s="56" t="s">
        <v>101</v>
      </c>
      <c r="H45" s="69">
        <v>1933197.47</v>
      </c>
      <c r="I45" s="65">
        <f t="shared" si="2"/>
        <v>1933197.47</v>
      </c>
    </row>
    <row r="46" spans="1:9" ht="12.75" customHeight="1">
      <c r="A46" s="68" t="s">
        <v>1</v>
      </c>
      <c r="B46" s="62" t="s">
        <v>125</v>
      </c>
      <c r="C46" s="63">
        <v>875</v>
      </c>
      <c r="D46" s="56" t="s">
        <v>93</v>
      </c>
      <c r="E46" s="56" t="s">
        <v>131</v>
      </c>
      <c r="F46" s="56" t="s">
        <v>102</v>
      </c>
      <c r="G46" s="56" t="s">
        <v>103</v>
      </c>
      <c r="H46" s="69">
        <v>84000</v>
      </c>
      <c r="I46" s="65">
        <f t="shared" si="2"/>
        <v>84000</v>
      </c>
    </row>
    <row r="47" spans="1:9" ht="12.75" customHeight="1">
      <c r="A47" s="68" t="s">
        <v>104</v>
      </c>
      <c r="B47" s="62" t="s">
        <v>125</v>
      </c>
      <c r="C47" s="63">
        <v>875</v>
      </c>
      <c r="D47" s="56" t="s">
        <v>93</v>
      </c>
      <c r="E47" s="56" t="s">
        <v>131</v>
      </c>
      <c r="F47" s="56" t="s">
        <v>102</v>
      </c>
      <c r="G47" s="56" t="s">
        <v>105</v>
      </c>
      <c r="H47" s="69">
        <v>24000</v>
      </c>
      <c r="I47" s="65">
        <f t="shared" si="2"/>
        <v>24000</v>
      </c>
    </row>
    <row r="48" spans="1:9" ht="12.75" customHeight="1">
      <c r="A48" s="68" t="s">
        <v>106</v>
      </c>
      <c r="B48" s="62" t="s">
        <v>125</v>
      </c>
      <c r="C48" s="63">
        <v>875</v>
      </c>
      <c r="D48" s="56" t="s">
        <v>93</v>
      </c>
      <c r="E48" s="56" t="s">
        <v>131</v>
      </c>
      <c r="F48" s="56" t="s">
        <v>102</v>
      </c>
      <c r="G48" s="56" t="s">
        <v>107</v>
      </c>
      <c r="H48" s="69">
        <v>66969</v>
      </c>
      <c r="I48" s="65">
        <f t="shared" si="2"/>
        <v>66969</v>
      </c>
    </row>
    <row r="49" spans="1:9" ht="12.75" customHeight="1" hidden="1">
      <c r="A49" s="68" t="s">
        <v>132</v>
      </c>
      <c r="B49" s="62" t="s">
        <v>125</v>
      </c>
      <c r="C49" s="63">
        <v>875</v>
      </c>
      <c r="D49" s="56" t="s">
        <v>93</v>
      </c>
      <c r="E49" s="56" t="s">
        <v>131</v>
      </c>
      <c r="F49" s="56" t="s">
        <v>102</v>
      </c>
      <c r="G49" s="56" t="s">
        <v>133</v>
      </c>
      <c r="H49" s="69"/>
      <c r="I49" s="65">
        <f t="shared" si="2"/>
        <v>0</v>
      </c>
    </row>
    <row r="50" spans="1:9" ht="25.5">
      <c r="A50" s="68" t="s">
        <v>128</v>
      </c>
      <c r="B50" s="62" t="s">
        <v>125</v>
      </c>
      <c r="C50" s="63">
        <v>875</v>
      </c>
      <c r="D50" s="56" t="s">
        <v>93</v>
      </c>
      <c r="E50" s="56" t="s">
        <v>131</v>
      </c>
      <c r="F50" s="56" t="s">
        <v>102</v>
      </c>
      <c r="G50" s="56" t="s">
        <v>129</v>
      </c>
      <c r="H50" s="69">
        <v>256620</v>
      </c>
      <c r="I50" s="65">
        <f t="shared" si="2"/>
        <v>256620</v>
      </c>
    </row>
    <row r="51" spans="1:9" ht="12.75" customHeight="1">
      <c r="A51" s="68" t="s">
        <v>108</v>
      </c>
      <c r="B51" s="62" t="s">
        <v>125</v>
      </c>
      <c r="C51" s="63">
        <v>875</v>
      </c>
      <c r="D51" s="56" t="s">
        <v>93</v>
      </c>
      <c r="E51" s="56" t="s">
        <v>131</v>
      </c>
      <c r="F51" s="56" t="s">
        <v>102</v>
      </c>
      <c r="G51" s="56" t="s">
        <v>109</v>
      </c>
      <c r="H51" s="69">
        <v>5739</v>
      </c>
      <c r="I51" s="65">
        <f t="shared" si="2"/>
        <v>5739</v>
      </c>
    </row>
    <row r="52" spans="1:9" s="12" customFormat="1" ht="140.25">
      <c r="A52" s="74" t="s">
        <v>134</v>
      </c>
      <c r="B52" s="52" t="s">
        <v>125</v>
      </c>
      <c r="C52" s="53">
        <v>875</v>
      </c>
      <c r="D52" s="54" t="s">
        <v>135</v>
      </c>
      <c r="E52" s="54" t="s">
        <v>136</v>
      </c>
      <c r="F52" s="55"/>
      <c r="G52" s="55"/>
      <c r="H52" s="49">
        <f>SUM(H53)</f>
        <v>497939</v>
      </c>
      <c r="I52" s="49">
        <f>SUM(I53)</f>
        <v>497939</v>
      </c>
    </row>
    <row r="53" spans="1:9" ht="12.75" customHeight="1">
      <c r="A53" s="68" t="s">
        <v>108</v>
      </c>
      <c r="B53" s="62" t="s">
        <v>125</v>
      </c>
      <c r="C53" s="63">
        <v>875</v>
      </c>
      <c r="D53" s="56" t="s">
        <v>135</v>
      </c>
      <c r="E53" s="56" t="s">
        <v>136</v>
      </c>
      <c r="F53" s="56" t="s">
        <v>102</v>
      </c>
      <c r="G53" s="56" t="s">
        <v>109</v>
      </c>
      <c r="H53" s="65">
        <v>497939</v>
      </c>
      <c r="I53" s="65">
        <f>H53</f>
        <v>497939</v>
      </c>
    </row>
    <row r="54" spans="1:9" ht="12.75" customHeight="1">
      <c r="A54" s="490" t="s">
        <v>137</v>
      </c>
      <c r="B54" s="490"/>
      <c r="C54" s="75"/>
      <c r="D54" s="75"/>
      <c r="E54" s="75"/>
      <c r="F54" s="76"/>
      <c r="G54" s="75"/>
      <c r="H54" s="77">
        <f>H42+H35+H31+H29+H25+H22+H15+H27+H52</f>
        <v>16400802.82</v>
      </c>
      <c r="I54" s="77">
        <f>I42+I35+I31+I29+I25+I22+I15+I27+I52</f>
        <v>16400802.82</v>
      </c>
    </row>
    <row r="55" spans="7:9" ht="13.5" customHeight="1">
      <c r="G55" s="78"/>
      <c r="H55" s="491">
        <f>H54-H12</f>
        <v>0</v>
      </c>
      <c r="I55" s="492"/>
    </row>
    <row r="56" ht="14.25" customHeight="1">
      <c r="A56" s="79" t="s">
        <v>138</v>
      </c>
    </row>
    <row r="57" spans="1:9" ht="12.75" customHeight="1">
      <c r="A57" s="80" t="s">
        <v>139</v>
      </c>
      <c r="B57" s="493" t="s">
        <v>140</v>
      </c>
      <c r="C57" s="493"/>
      <c r="D57" s="79"/>
      <c r="E57" s="81"/>
      <c r="F57" s="81"/>
      <c r="G57" s="79"/>
      <c r="H57" s="494" t="s">
        <v>154</v>
      </c>
      <c r="I57" s="494"/>
    </row>
    <row r="58" spans="1:9" ht="18" customHeight="1">
      <c r="A58" s="80" t="s">
        <v>141</v>
      </c>
      <c r="B58" s="495" t="s">
        <v>142</v>
      </c>
      <c r="C58" s="495"/>
      <c r="D58" s="79"/>
      <c r="E58" s="495" t="s">
        <v>143</v>
      </c>
      <c r="F58" s="495"/>
      <c r="G58" s="79"/>
      <c r="H58" s="495" t="s">
        <v>144</v>
      </c>
      <c r="I58" s="495"/>
    </row>
    <row r="59" spans="1:6" ht="12" customHeight="1">
      <c r="A59" s="80" t="s">
        <v>145</v>
      </c>
      <c r="B59" s="81"/>
      <c r="C59" s="81"/>
      <c r="E59" s="493" t="s">
        <v>146</v>
      </c>
      <c r="F59" s="493"/>
    </row>
    <row r="60" spans="1:6" ht="12" customHeight="1">
      <c r="A60" s="80"/>
      <c r="B60" s="495" t="s">
        <v>143</v>
      </c>
      <c r="C60" s="495"/>
      <c r="D60" s="79"/>
      <c r="E60" s="495" t="s">
        <v>144</v>
      </c>
      <c r="F60" s="495"/>
    </row>
    <row r="61" spans="1:6" ht="9.75" customHeight="1">
      <c r="A61" s="80"/>
      <c r="B61" s="82"/>
      <c r="C61" s="60"/>
      <c r="D61" s="60"/>
      <c r="E61" s="60"/>
      <c r="F61" s="60"/>
    </row>
    <row r="62" spans="1:10" ht="12" customHeight="1">
      <c r="A62" s="80" t="s">
        <v>147</v>
      </c>
      <c r="B62" s="493" t="s">
        <v>148</v>
      </c>
      <c r="C62" s="493"/>
      <c r="D62" s="79"/>
      <c r="E62" s="81"/>
      <c r="F62" s="81"/>
      <c r="G62" s="79"/>
      <c r="H62" s="493" t="s">
        <v>149</v>
      </c>
      <c r="I62" s="493"/>
      <c r="J62" s="37"/>
    </row>
    <row r="63" spans="1:9" ht="12.75">
      <c r="A63" s="80"/>
      <c r="B63" s="495" t="s">
        <v>142</v>
      </c>
      <c r="C63" s="495"/>
      <c r="D63" s="79"/>
      <c r="E63" s="495" t="s">
        <v>143</v>
      </c>
      <c r="F63" s="495"/>
      <c r="G63" s="79"/>
      <c r="H63" s="495" t="s">
        <v>144</v>
      </c>
      <c r="I63" s="495"/>
    </row>
    <row r="64" spans="1:3" ht="13.5" customHeight="1">
      <c r="A64" s="496" t="s">
        <v>150</v>
      </c>
      <c r="B64" s="496"/>
      <c r="C64" s="496"/>
    </row>
    <row r="65" ht="11.25" customHeight="1"/>
  </sheetData>
  <sheetProtection/>
  <mergeCells count="28">
    <mergeCell ref="A64:C64"/>
    <mergeCell ref="H62:I62"/>
    <mergeCell ref="B63:C63"/>
    <mergeCell ref="E63:F63"/>
    <mergeCell ref="H63:I63"/>
    <mergeCell ref="E59:F59"/>
    <mergeCell ref="B60:C60"/>
    <mergeCell ref="E60:F60"/>
    <mergeCell ref="B62:C62"/>
    <mergeCell ref="B57:C57"/>
    <mergeCell ref="H57:I57"/>
    <mergeCell ref="B58:C58"/>
    <mergeCell ref="E58:F58"/>
    <mergeCell ref="H58:I58"/>
    <mergeCell ref="G9:G10"/>
    <mergeCell ref="H11:I11"/>
    <mergeCell ref="A54:B54"/>
    <mergeCell ref="H55:I55"/>
    <mergeCell ref="A5:I5"/>
    <mergeCell ref="A6:G6"/>
    <mergeCell ref="A8:A10"/>
    <mergeCell ref="B8:B10"/>
    <mergeCell ref="C8:G8"/>
    <mergeCell ref="H8:I9"/>
    <mergeCell ref="C9:C10"/>
    <mergeCell ref="D9:D10"/>
    <mergeCell ref="E9:E10"/>
    <mergeCell ref="F9:F10"/>
  </mergeCells>
  <printOptions/>
  <pageMargins left="0.5118110236220472" right="0.11811023622047245" top="0.35433070866141736" bottom="0.1968503937007874" header="0.31496062992125984" footer="0.31496062992125984"/>
  <pageSetup horizontalDpi="600" verticalDpi="600" orientation="landscape" paperSize="9" scale="60" r:id="rId1"/>
  <rowBreaks count="1" manualBreakCount="1">
    <brk id="3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P55"/>
  <sheetViews>
    <sheetView view="pageBreakPreview" zoomScaleNormal="9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31" sqref="B31"/>
    </sheetView>
  </sheetViews>
  <sheetFormatPr defaultColWidth="9.140625" defaultRowHeight="12.75" outlineLevelRow="1" outlineLevelCol="1"/>
  <cols>
    <col min="1" max="1" width="9.00390625" style="370" customWidth="1"/>
    <col min="2" max="2" width="58.28125" style="343" customWidth="1"/>
    <col min="3" max="3" width="6.421875" style="367" customWidth="1"/>
    <col min="4" max="4" width="9.8515625" style="201" customWidth="1"/>
    <col min="5" max="5" width="12.421875" style="201" bestFit="1" customWidth="1"/>
    <col min="6" max="6" width="9.8515625" style="276" customWidth="1"/>
    <col min="7" max="7" width="12.7109375" style="96" customWidth="1"/>
    <col min="8" max="8" width="12.28125" style="342" customWidth="1" outlineLevel="1"/>
    <col min="9" max="9" width="11.28125" style="342" customWidth="1" outlineLevel="1"/>
    <col min="10" max="11" width="11.8515625" style="342" customWidth="1" outlineLevel="1"/>
    <col min="12" max="12" width="11.57421875" style="342" customWidth="1" outlineLevel="1"/>
    <col min="13" max="13" width="12.28125" style="342" customWidth="1" outlineLevel="1"/>
    <col min="14" max="14" width="11.28125" style="342" customWidth="1" outlineLevel="1"/>
    <col min="15" max="15" width="11.8515625" style="342" customWidth="1" outlineLevel="1"/>
    <col min="16" max="16" width="23.8515625" style="342" customWidth="1"/>
    <col min="17" max="16384" width="9.140625" style="342" customWidth="1"/>
  </cols>
  <sheetData>
    <row r="1" spans="1:11" s="286" customFormat="1" ht="21.75" customHeight="1">
      <c r="A1" s="368"/>
      <c r="B1" s="497" t="s">
        <v>180</v>
      </c>
      <c r="C1" s="497"/>
      <c r="D1" s="497"/>
      <c r="E1" s="497"/>
      <c r="F1" s="497"/>
      <c r="G1" s="497"/>
      <c r="H1" s="497"/>
      <c r="I1" s="497"/>
      <c r="J1" s="497"/>
      <c r="K1" s="497"/>
    </row>
    <row r="2" spans="1:7" s="286" customFormat="1" ht="12" customHeight="1">
      <c r="A2" s="368"/>
      <c r="B2" s="287"/>
      <c r="C2" s="352"/>
      <c r="D2" s="287"/>
      <c r="E2" s="288"/>
      <c r="F2" s="289"/>
      <c r="G2" s="210"/>
    </row>
    <row r="3" spans="1:16" s="290" customFormat="1" ht="24" customHeight="1">
      <c r="A3" s="498" t="s">
        <v>171</v>
      </c>
      <c r="B3" s="498"/>
      <c r="C3" s="498"/>
      <c r="D3" s="498"/>
      <c r="E3" s="498"/>
      <c r="F3" s="499"/>
      <c r="G3" s="503" t="s">
        <v>171</v>
      </c>
      <c r="H3" s="500" t="s">
        <v>172</v>
      </c>
      <c r="I3" s="500"/>
      <c r="J3" s="500"/>
      <c r="K3" s="500"/>
      <c r="L3" s="500"/>
      <c r="M3" s="500"/>
      <c r="N3" s="500"/>
      <c r="O3" s="500"/>
      <c r="P3" s="500"/>
    </row>
    <row r="4" spans="1:16" s="295" customFormat="1" ht="29.25" thickBot="1">
      <c r="A4" s="91" t="s">
        <v>45</v>
      </c>
      <c r="B4" s="291" t="s">
        <v>156</v>
      </c>
      <c r="C4" s="353" t="s">
        <v>2</v>
      </c>
      <c r="D4" s="292" t="s">
        <v>18</v>
      </c>
      <c r="E4" s="292" t="s">
        <v>3</v>
      </c>
      <c r="F4" s="293" t="s">
        <v>4</v>
      </c>
      <c r="G4" s="503"/>
      <c r="H4" s="294" t="s">
        <v>164</v>
      </c>
      <c r="I4" s="294" t="s">
        <v>160</v>
      </c>
      <c r="J4" s="294" t="s">
        <v>165</v>
      </c>
      <c r="K4" s="294" t="s">
        <v>166</v>
      </c>
      <c r="L4" s="294" t="s">
        <v>167</v>
      </c>
      <c r="M4" s="294" t="s">
        <v>168</v>
      </c>
      <c r="N4" s="294" t="s">
        <v>169</v>
      </c>
      <c r="O4" s="294" t="s">
        <v>170</v>
      </c>
      <c r="P4" s="294" t="s">
        <v>182</v>
      </c>
    </row>
    <row r="5" spans="1:16" s="299" customFormat="1" ht="15" customHeight="1">
      <c r="A5" s="509">
        <v>212000</v>
      </c>
      <c r="B5" s="396" t="s">
        <v>9</v>
      </c>
      <c r="C5" s="354"/>
      <c r="D5" s="296"/>
      <c r="E5" s="296"/>
      <c r="F5" s="297"/>
      <c r="G5" s="92"/>
      <c r="H5" s="298"/>
      <c r="I5" s="298"/>
      <c r="J5" s="298"/>
      <c r="K5" s="298"/>
      <c r="L5" s="298"/>
      <c r="M5" s="298"/>
      <c r="N5" s="298"/>
      <c r="O5" s="298"/>
      <c r="P5" s="221"/>
    </row>
    <row r="6" spans="1:16" s="303" customFormat="1" ht="18" customHeight="1">
      <c r="A6" s="510"/>
      <c r="B6" s="566" t="s">
        <v>30</v>
      </c>
      <c r="C6" s="355"/>
      <c r="D6" s="300"/>
      <c r="E6" s="300">
        <v>26000</v>
      </c>
      <c r="F6" s="301"/>
      <c r="G6" s="225"/>
      <c r="H6" s="302"/>
      <c r="I6" s="302"/>
      <c r="J6" s="302"/>
      <c r="K6" s="302"/>
      <c r="L6" s="302"/>
      <c r="M6" s="302"/>
      <c r="N6" s="302"/>
      <c r="O6" s="302"/>
      <c r="P6" s="226"/>
    </row>
    <row r="7" spans="1:16" s="306" customFormat="1" ht="15" customHeight="1" thickBot="1">
      <c r="A7" s="511"/>
      <c r="B7" s="395" t="s">
        <v>5</v>
      </c>
      <c r="C7" s="356"/>
      <c r="D7" s="304"/>
      <c r="E7" s="304">
        <v>26000</v>
      </c>
      <c r="F7" s="305"/>
      <c r="G7" s="95">
        <v>26000</v>
      </c>
      <c r="H7" s="304"/>
      <c r="I7" s="304"/>
      <c r="J7" s="304"/>
      <c r="K7" s="304"/>
      <c r="L7" s="304"/>
      <c r="M7" s="304"/>
      <c r="N7" s="304"/>
      <c r="O7" s="304"/>
      <c r="P7" s="304"/>
    </row>
    <row r="8" spans="1:16" s="299" customFormat="1" ht="15" customHeight="1">
      <c r="A8" s="571">
        <v>221000</v>
      </c>
      <c r="B8" s="396" t="s">
        <v>10</v>
      </c>
      <c r="C8" s="357"/>
      <c r="D8" s="307"/>
      <c r="E8" s="307"/>
      <c r="F8" s="308"/>
      <c r="G8" s="309"/>
      <c r="H8" s="298"/>
      <c r="I8" s="310"/>
      <c r="J8" s="310"/>
      <c r="K8" s="310"/>
      <c r="L8" s="310"/>
      <c r="M8" s="298"/>
      <c r="N8" s="298"/>
      <c r="O8" s="298"/>
      <c r="P8" s="221"/>
    </row>
    <row r="9" spans="1:16" s="316" customFormat="1" ht="12.75" customHeight="1" outlineLevel="1">
      <c r="A9" s="572"/>
      <c r="B9" s="570" t="s">
        <v>19</v>
      </c>
      <c r="C9" s="561">
        <v>12</v>
      </c>
      <c r="D9" s="562">
        <v>3000</v>
      </c>
      <c r="E9" s="562">
        <v>36000</v>
      </c>
      <c r="F9" s="311"/>
      <c r="G9" s="312"/>
      <c r="H9" s="313"/>
      <c r="I9" s="314"/>
      <c r="J9" s="314"/>
      <c r="K9" s="314"/>
      <c r="L9" s="314"/>
      <c r="M9" s="315"/>
      <c r="N9" s="315"/>
      <c r="O9" s="315"/>
      <c r="P9" s="313"/>
    </row>
    <row r="10" spans="1:16" s="303" customFormat="1" ht="12.75" customHeight="1" outlineLevel="1">
      <c r="A10" s="572"/>
      <c r="B10" s="397" t="s">
        <v>14</v>
      </c>
      <c r="C10" s="359"/>
      <c r="D10" s="139"/>
      <c r="E10" s="139"/>
      <c r="F10" s="190"/>
      <c r="G10" s="225"/>
      <c r="H10" s="302"/>
      <c r="I10" s="317"/>
      <c r="J10" s="317"/>
      <c r="K10" s="317"/>
      <c r="L10" s="317"/>
      <c r="M10" s="302"/>
      <c r="N10" s="302"/>
      <c r="O10" s="302"/>
      <c r="P10" s="226"/>
    </row>
    <row r="11" spans="1:16" s="299" customFormat="1" ht="15.75" thickBot="1">
      <c r="A11" s="573"/>
      <c r="B11" s="398" t="s">
        <v>5</v>
      </c>
      <c r="C11" s="360"/>
      <c r="D11" s="146"/>
      <c r="E11" s="146"/>
      <c r="F11" s="318"/>
      <c r="G11" s="95"/>
      <c r="H11" s="146"/>
      <c r="I11" s="146"/>
      <c r="J11" s="146"/>
      <c r="K11" s="146"/>
      <c r="L11" s="146"/>
      <c r="M11" s="146"/>
      <c r="N11" s="146"/>
      <c r="O11" s="146"/>
      <c r="P11" s="146"/>
    </row>
    <row r="12" spans="1:16" s="319" customFormat="1" ht="15">
      <c r="A12" s="509">
        <v>225000</v>
      </c>
      <c r="B12" s="399" t="s">
        <v>31</v>
      </c>
      <c r="C12" s="361"/>
      <c r="D12" s="185"/>
      <c r="E12" s="185"/>
      <c r="F12" s="297"/>
      <c r="G12" s="92"/>
      <c r="H12" s="310"/>
      <c r="I12" s="310"/>
      <c r="J12" s="310"/>
      <c r="K12" s="310"/>
      <c r="L12" s="310"/>
      <c r="M12" s="310"/>
      <c r="N12" s="310"/>
      <c r="O12" s="310"/>
      <c r="P12" s="220"/>
    </row>
    <row r="13" spans="1:16" s="324" customFormat="1" ht="12.75" customHeight="1" outlineLevel="1">
      <c r="A13" s="510"/>
      <c r="B13" s="394" t="s">
        <v>38</v>
      </c>
      <c r="C13" s="359"/>
      <c r="D13" s="320"/>
      <c r="E13" s="139"/>
      <c r="F13" s="190"/>
      <c r="G13" s="240"/>
      <c r="H13" s="321"/>
      <c r="I13" s="322"/>
      <c r="J13" s="322"/>
      <c r="K13" s="317"/>
      <c r="L13" s="323"/>
      <c r="M13" s="321"/>
      <c r="N13" s="321"/>
      <c r="O13" s="321"/>
      <c r="P13" s="242"/>
    </row>
    <row r="14" spans="1:16" s="324" customFormat="1" ht="12.75" customHeight="1" outlineLevel="1">
      <c r="A14" s="510"/>
      <c r="B14" s="566"/>
      <c r="C14" s="359"/>
      <c r="D14" s="320"/>
      <c r="E14" s="139"/>
      <c r="F14" s="190"/>
      <c r="G14" s="240"/>
      <c r="H14" s="321"/>
      <c r="I14" s="323"/>
      <c r="J14" s="323"/>
      <c r="K14" s="323"/>
      <c r="L14" s="323"/>
      <c r="M14" s="321"/>
      <c r="N14" s="321"/>
      <c r="O14" s="321"/>
      <c r="P14" s="242"/>
    </row>
    <row r="15" spans="1:16" s="324" customFormat="1" ht="12.75" customHeight="1" outlineLevel="1">
      <c r="A15" s="510"/>
      <c r="B15" s="566" t="s">
        <v>11</v>
      </c>
      <c r="C15" s="359">
        <v>2</v>
      </c>
      <c r="D15" s="325">
        <v>3200</v>
      </c>
      <c r="E15" s="139">
        <v>6400</v>
      </c>
      <c r="F15" s="190"/>
      <c r="G15" s="240"/>
      <c r="H15" s="321"/>
      <c r="I15" s="322"/>
      <c r="J15" s="322"/>
      <c r="K15" s="326"/>
      <c r="L15" s="323"/>
      <c r="M15" s="321"/>
      <c r="N15" s="321"/>
      <c r="O15" s="321"/>
      <c r="P15" s="242"/>
    </row>
    <row r="16" spans="1:16" s="324" customFormat="1" ht="12.75" customHeight="1" outlineLevel="1">
      <c r="A16" s="510"/>
      <c r="B16" s="400"/>
      <c r="C16" s="358"/>
      <c r="D16" s="327"/>
      <c r="E16" s="151"/>
      <c r="F16" s="311"/>
      <c r="G16" s="328"/>
      <c r="H16" s="322"/>
      <c r="I16" s="323"/>
      <c r="J16" s="323"/>
      <c r="K16" s="323"/>
      <c r="L16" s="323"/>
      <c r="M16" s="321"/>
      <c r="N16" s="321"/>
      <c r="O16" s="321"/>
      <c r="P16" s="242"/>
    </row>
    <row r="17" spans="1:16" s="324" customFormat="1" ht="12.75" customHeight="1" outlineLevel="1">
      <c r="A17" s="510"/>
      <c r="B17" s="400"/>
      <c r="C17" s="358"/>
      <c r="D17" s="329"/>
      <c r="E17" s="151"/>
      <c r="F17" s="190"/>
      <c r="G17" s="240"/>
      <c r="H17" s="322"/>
      <c r="I17" s="322"/>
      <c r="J17" s="322"/>
      <c r="K17" s="321"/>
      <c r="L17" s="321"/>
      <c r="M17" s="321"/>
      <c r="N17" s="321"/>
      <c r="O17" s="321"/>
      <c r="P17" s="242"/>
    </row>
    <row r="18" spans="1:16" s="324" customFormat="1" ht="12.75" customHeight="1" outlineLevel="1">
      <c r="A18" s="510"/>
      <c r="B18" s="567" t="s">
        <v>15</v>
      </c>
      <c r="C18" s="359">
        <v>1</v>
      </c>
      <c r="D18" s="320"/>
      <c r="E18" s="139">
        <v>2000</v>
      </c>
      <c r="F18" s="190"/>
      <c r="G18" s="240"/>
      <c r="H18" s="321"/>
      <c r="I18" s="321"/>
      <c r="J18" s="321"/>
      <c r="K18" s="321"/>
      <c r="L18" s="321"/>
      <c r="M18" s="321"/>
      <c r="N18" s="321"/>
      <c r="O18" s="321"/>
      <c r="P18" s="242"/>
    </row>
    <row r="19" spans="1:16" s="324" customFormat="1" ht="12.75" customHeight="1" outlineLevel="1">
      <c r="A19" s="510"/>
      <c r="B19" s="394"/>
      <c r="C19" s="359"/>
      <c r="D19" s="320"/>
      <c r="E19" s="139"/>
      <c r="F19" s="311"/>
      <c r="G19" s="312"/>
      <c r="H19" s="315"/>
      <c r="I19" s="322"/>
      <c r="J19" s="322"/>
      <c r="K19" s="321"/>
      <c r="L19" s="321"/>
      <c r="M19" s="321"/>
      <c r="N19" s="321"/>
      <c r="O19" s="321"/>
      <c r="P19" s="242"/>
    </row>
    <row r="20" spans="1:16" s="324" customFormat="1" ht="17.25" customHeight="1" outlineLevel="1">
      <c r="A20" s="510"/>
      <c r="B20" s="566" t="s">
        <v>183</v>
      </c>
      <c r="C20" s="359">
        <v>10</v>
      </c>
      <c r="D20" s="320">
        <v>350</v>
      </c>
      <c r="E20" s="139">
        <v>3500</v>
      </c>
      <c r="F20" s="190"/>
      <c r="G20" s="240"/>
      <c r="H20" s="321"/>
      <c r="I20" s="321"/>
      <c r="J20" s="322"/>
      <c r="K20" s="321"/>
      <c r="L20" s="321"/>
      <c r="M20" s="321"/>
      <c r="N20" s="321"/>
      <c r="O20" s="321"/>
      <c r="P20" s="242"/>
    </row>
    <row r="21" spans="1:16" s="324" customFormat="1" ht="18" customHeight="1" outlineLevel="1">
      <c r="A21" s="510"/>
      <c r="B21" s="568" t="s">
        <v>17</v>
      </c>
      <c r="C21" s="358"/>
      <c r="D21" s="329"/>
      <c r="E21" s="565">
        <v>6000</v>
      </c>
      <c r="F21" s="190"/>
      <c r="G21" s="240"/>
      <c r="H21" s="321"/>
      <c r="I21" s="322"/>
      <c r="J21" s="321"/>
      <c r="K21" s="321"/>
      <c r="L21" s="321"/>
      <c r="M21" s="321"/>
      <c r="N21" s="321"/>
      <c r="O21" s="321"/>
      <c r="P21" s="242"/>
    </row>
    <row r="22" spans="1:16" s="299" customFormat="1" ht="15" outlineLevel="1">
      <c r="A22" s="510"/>
      <c r="B22" s="579" t="s">
        <v>189</v>
      </c>
      <c r="C22" s="371"/>
      <c r="D22" s="372"/>
      <c r="E22" s="578">
        <v>38450</v>
      </c>
      <c r="F22" s="373"/>
      <c r="G22" s="374"/>
      <c r="H22" s="377"/>
      <c r="I22" s="377"/>
      <c r="J22" s="378"/>
      <c r="K22" s="379"/>
      <c r="L22" s="375"/>
      <c r="M22" s="375"/>
      <c r="N22" s="375"/>
      <c r="O22" s="375"/>
      <c r="P22" s="376"/>
    </row>
    <row r="23" spans="1:16" s="331" customFormat="1" ht="18.75" customHeight="1" thickBot="1">
      <c r="A23" s="511"/>
      <c r="B23" s="402" t="s">
        <v>5</v>
      </c>
      <c r="C23" s="362"/>
      <c r="D23" s="330"/>
      <c r="E23" s="146">
        <v>56350</v>
      </c>
      <c r="F23" s="318"/>
      <c r="G23" s="95">
        <v>89000</v>
      </c>
      <c r="H23" s="146"/>
      <c r="I23" s="146"/>
      <c r="J23" s="146"/>
      <c r="K23" s="146"/>
      <c r="L23" s="146"/>
      <c r="M23" s="146"/>
      <c r="N23" s="146"/>
      <c r="O23" s="146"/>
      <c r="P23" s="146"/>
    </row>
    <row r="24" spans="1:16" s="333" customFormat="1" ht="12.75" customHeight="1">
      <c r="A24" s="509">
        <v>226000</v>
      </c>
      <c r="B24" s="403" t="s">
        <v>32</v>
      </c>
      <c r="C24" s="363"/>
      <c r="D24" s="133"/>
      <c r="E24" s="185"/>
      <c r="F24" s="297"/>
      <c r="G24" s="93"/>
      <c r="H24" s="332"/>
      <c r="I24" s="332"/>
      <c r="J24" s="332"/>
      <c r="K24" s="332"/>
      <c r="L24" s="332"/>
      <c r="M24" s="332"/>
      <c r="N24" s="332"/>
      <c r="O24" s="332"/>
      <c r="P24" s="234"/>
    </row>
    <row r="25" spans="1:16" s="303" customFormat="1" ht="12.75" customHeight="1" outlineLevel="1">
      <c r="A25" s="510"/>
      <c r="B25" s="568" t="s">
        <v>192</v>
      </c>
      <c r="C25" s="563">
        <v>12</v>
      </c>
      <c r="D25" s="564">
        <v>3500</v>
      </c>
      <c r="E25" s="565">
        <v>50550</v>
      </c>
      <c r="F25" s="190"/>
      <c r="G25" s="225"/>
      <c r="H25" s="326"/>
      <c r="I25" s="317"/>
      <c r="J25" s="326"/>
      <c r="K25" s="317"/>
      <c r="L25" s="302"/>
      <c r="M25" s="302"/>
      <c r="N25" s="302"/>
      <c r="O25" s="302"/>
      <c r="P25" s="226"/>
    </row>
    <row r="26" spans="1:16" s="303" customFormat="1" ht="12.75" customHeight="1" outlineLevel="1">
      <c r="A26" s="510"/>
      <c r="B26" s="583" t="s">
        <v>190</v>
      </c>
      <c r="C26" s="563">
        <v>30</v>
      </c>
      <c r="D26" s="584">
        <v>520</v>
      </c>
      <c r="E26" s="585">
        <v>15600</v>
      </c>
      <c r="F26" s="311"/>
      <c r="G26" s="312"/>
      <c r="H26" s="317"/>
      <c r="I26" s="317"/>
      <c r="J26" s="326"/>
      <c r="K26" s="317"/>
      <c r="L26" s="302"/>
      <c r="M26" s="302"/>
      <c r="N26" s="302"/>
      <c r="O26" s="302"/>
      <c r="P26" s="226"/>
    </row>
    <row r="27" spans="1:16" s="303" customFormat="1" ht="12.75" customHeight="1" outlineLevel="1">
      <c r="A27" s="510"/>
      <c r="B27" s="566" t="s">
        <v>16</v>
      </c>
      <c r="C27" s="359">
        <v>13</v>
      </c>
      <c r="D27" s="320">
        <v>3500</v>
      </c>
      <c r="E27" s="565">
        <v>45500</v>
      </c>
      <c r="F27" s="190"/>
      <c r="G27" s="225"/>
      <c r="H27" s="317"/>
      <c r="I27" s="317"/>
      <c r="J27" s="317"/>
      <c r="K27" s="326"/>
      <c r="L27" s="302"/>
      <c r="M27" s="302"/>
      <c r="N27" s="302"/>
      <c r="O27" s="302"/>
      <c r="P27" s="226"/>
    </row>
    <row r="28" spans="1:16" s="303" customFormat="1" ht="12.75" customHeight="1" outlineLevel="1">
      <c r="A28" s="510"/>
      <c r="B28" s="566" t="s">
        <v>33</v>
      </c>
      <c r="C28" s="359">
        <v>1</v>
      </c>
      <c r="D28" s="320"/>
      <c r="E28" s="139">
        <v>5000</v>
      </c>
      <c r="F28" s="190"/>
      <c r="G28" s="225"/>
      <c r="H28" s="317"/>
      <c r="I28" s="326"/>
      <c r="J28" s="326"/>
      <c r="K28" s="317"/>
      <c r="L28" s="302"/>
      <c r="M28" s="302"/>
      <c r="N28" s="302"/>
      <c r="O28" s="302"/>
      <c r="P28" s="226"/>
    </row>
    <row r="29" spans="1:16" s="303" customFormat="1" ht="12.75" customHeight="1" outlineLevel="1">
      <c r="A29" s="510"/>
      <c r="B29" s="567" t="s">
        <v>20</v>
      </c>
      <c r="C29" s="355">
        <v>1</v>
      </c>
      <c r="D29" s="335"/>
      <c r="E29" s="139">
        <v>6000</v>
      </c>
      <c r="F29" s="190"/>
      <c r="G29" s="225"/>
      <c r="H29" s="317"/>
      <c r="I29" s="326"/>
      <c r="J29" s="326"/>
      <c r="K29" s="317"/>
      <c r="L29" s="302"/>
      <c r="M29" s="302"/>
      <c r="N29" s="302"/>
      <c r="O29" s="302"/>
      <c r="P29" s="226"/>
    </row>
    <row r="30" spans="1:16" s="299" customFormat="1" ht="15" outlineLevel="1">
      <c r="A30" s="510"/>
      <c r="B30" s="394"/>
      <c r="C30" s="359"/>
      <c r="D30" s="320"/>
      <c r="E30" s="139"/>
      <c r="F30" s="190"/>
      <c r="G30" s="225"/>
      <c r="H30" s="310"/>
      <c r="I30" s="310"/>
      <c r="J30" s="326"/>
      <c r="K30" s="310"/>
      <c r="L30" s="298"/>
      <c r="M30" s="298"/>
      <c r="N30" s="298"/>
      <c r="O30" s="298"/>
      <c r="P30" s="221"/>
    </row>
    <row r="31" spans="1:16" s="299" customFormat="1" ht="15.75" thickBot="1">
      <c r="A31" s="511"/>
      <c r="B31" s="402" t="s">
        <v>5</v>
      </c>
      <c r="C31" s="360"/>
      <c r="D31" s="146"/>
      <c r="E31" s="146">
        <v>122650</v>
      </c>
      <c r="F31" s="318"/>
      <c r="G31" s="95">
        <v>90000</v>
      </c>
      <c r="H31" s="146"/>
      <c r="I31" s="146"/>
      <c r="J31" s="146"/>
      <c r="K31" s="146"/>
      <c r="L31" s="146"/>
      <c r="M31" s="146"/>
      <c r="N31" s="146"/>
      <c r="O31" s="146"/>
      <c r="P31" s="146"/>
    </row>
    <row r="32" spans="1:16" s="303" customFormat="1" ht="15.75" customHeight="1">
      <c r="A32" s="516">
        <v>340000</v>
      </c>
      <c r="B32" s="405" t="s">
        <v>0</v>
      </c>
      <c r="C32" s="363"/>
      <c r="D32" s="133"/>
      <c r="E32" s="336"/>
      <c r="F32" s="337"/>
      <c r="G32" s="92"/>
      <c r="H32" s="302"/>
      <c r="I32" s="302"/>
      <c r="J32" s="302"/>
      <c r="K32" s="302"/>
      <c r="L32" s="302"/>
      <c r="M32" s="302"/>
      <c r="N32" s="302"/>
      <c r="O32" s="302"/>
      <c r="P32" s="226"/>
    </row>
    <row r="33" spans="1:16" s="303" customFormat="1" ht="12.75" customHeight="1" outlineLevel="1">
      <c r="A33" s="517"/>
      <c r="B33" s="406" t="s">
        <v>21</v>
      </c>
      <c r="C33" s="359"/>
      <c r="D33" s="325"/>
      <c r="E33" s="139"/>
      <c r="F33" s="338"/>
      <c r="G33" s="225"/>
      <c r="H33" s="322"/>
      <c r="I33" s="302"/>
      <c r="J33" s="302"/>
      <c r="K33" s="302"/>
      <c r="L33" s="302"/>
      <c r="M33" s="302"/>
      <c r="N33" s="302"/>
      <c r="O33" s="302"/>
      <c r="P33" s="226"/>
    </row>
    <row r="34" spans="1:16" s="303" customFormat="1" ht="13.5" customHeight="1" outlineLevel="1">
      <c r="A34" s="517"/>
      <c r="B34" s="568" t="s">
        <v>158</v>
      </c>
      <c r="C34" s="563">
        <v>1142</v>
      </c>
      <c r="D34" s="564">
        <v>35</v>
      </c>
      <c r="E34" s="565">
        <v>40000</v>
      </c>
      <c r="F34" s="338"/>
      <c r="G34" s="225"/>
      <c r="H34" s="322"/>
      <c r="I34" s="302"/>
      <c r="J34" s="334"/>
      <c r="K34" s="226"/>
      <c r="L34" s="302"/>
      <c r="M34" s="302"/>
      <c r="N34" s="302"/>
      <c r="O34" s="302"/>
      <c r="P34" s="226"/>
    </row>
    <row r="35" spans="1:16" s="303" customFormat="1" ht="13.5" customHeight="1" outlineLevel="1">
      <c r="A35" s="517"/>
      <c r="B35" s="404"/>
      <c r="C35" s="358"/>
      <c r="D35" s="327"/>
      <c r="E35" s="151"/>
      <c r="F35" s="338"/>
      <c r="G35" s="225"/>
      <c r="H35" s="302"/>
      <c r="I35" s="322"/>
      <c r="J35" s="322"/>
      <c r="K35" s="302"/>
      <c r="L35" s="302"/>
      <c r="M35" s="302"/>
      <c r="N35" s="302"/>
      <c r="O35" s="302"/>
      <c r="P35" s="226"/>
    </row>
    <row r="36" spans="1:16" s="303" customFormat="1" ht="12.75" customHeight="1" outlineLevel="1">
      <c r="A36" s="517"/>
      <c r="B36" s="401"/>
      <c r="C36" s="355"/>
      <c r="D36" s="335"/>
      <c r="E36" s="139"/>
      <c r="F36" s="338"/>
      <c r="G36" s="225"/>
      <c r="H36" s="302"/>
      <c r="I36" s="302"/>
      <c r="J36" s="322"/>
      <c r="K36" s="302"/>
      <c r="L36" s="302"/>
      <c r="M36" s="302"/>
      <c r="N36" s="302"/>
      <c r="O36" s="302"/>
      <c r="P36" s="226"/>
    </row>
    <row r="37" spans="1:16" s="299" customFormat="1" ht="13.5" customHeight="1" outlineLevel="1">
      <c r="A37" s="517"/>
      <c r="B37" s="569" t="s">
        <v>46</v>
      </c>
      <c r="C37" s="364"/>
      <c r="D37" s="339"/>
      <c r="E37" s="340">
        <v>40000</v>
      </c>
      <c r="F37" s="341"/>
      <c r="G37" s="225"/>
      <c r="H37" s="298"/>
      <c r="I37" s="298"/>
      <c r="J37" s="298"/>
      <c r="K37" s="298"/>
      <c r="L37" s="298"/>
      <c r="M37" s="298"/>
      <c r="N37" s="298"/>
      <c r="O37" s="298"/>
      <c r="P37" s="221"/>
    </row>
    <row r="38" spans="1:16" s="299" customFormat="1" ht="13.5" customHeight="1" outlineLevel="1">
      <c r="A38" s="517"/>
      <c r="B38" s="407"/>
      <c r="C38" s="364"/>
      <c r="D38" s="339"/>
      <c r="E38" s="340"/>
      <c r="F38" s="341"/>
      <c r="G38" s="225"/>
      <c r="H38" s="298"/>
      <c r="I38" s="298"/>
      <c r="J38" s="298"/>
      <c r="K38" s="393"/>
      <c r="L38" s="298"/>
      <c r="M38" s="298"/>
      <c r="N38" s="298"/>
      <c r="O38" s="298"/>
      <c r="P38" s="221"/>
    </row>
    <row r="39" spans="1:16" s="286" customFormat="1" ht="16.5" customHeight="1" thickBot="1">
      <c r="A39" s="517"/>
      <c r="B39" s="435" t="s">
        <v>5</v>
      </c>
      <c r="C39" s="436"/>
      <c r="D39" s="437"/>
      <c r="E39" s="165">
        <v>80000</v>
      </c>
      <c r="F39" s="438"/>
      <c r="G39" s="439">
        <v>80000</v>
      </c>
      <c r="H39" s="165"/>
      <c r="I39" s="165"/>
      <c r="J39" s="165"/>
      <c r="K39" s="165"/>
      <c r="L39" s="165"/>
      <c r="M39" s="165"/>
      <c r="N39" s="165"/>
      <c r="O39" s="165"/>
      <c r="P39" s="165"/>
    </row>
    <row r="40" spans="1:16" s="286" customFormat="1" ht="16.5" customHeight="1">
      <c r="A40" s="504"/>
      <c r="B40" s="458"/>
      <c r="C40" s="450"/>
      <c r="D40" s="451"/>
      <c r="E40" s="452"/>
      <c r="F40" s="453"/>
      <c r="G40" s="454"/>
      <c r="H40" s="452"/>
      <c r="I40" s="452"/>
      <c r="J40" s="452"/>
      <c r="K40" s="452"/>
      <c r="L40" s="452"/>
      <c r="M40" s="452"/>
      <c r="N40" s="452"/>
      <c r="O40" s="452"/>
      <c r="P40" s="455"/>
    </row>
    <row r="41" spans="1:16" s="286" customFormat="1" ht="16.5" customHeight="1">
      <c r="A41" s="505"/>
      <c r="B41" s="459"/>
      <c r="C41" s="445"/>
      <c r="D41" s="446"/>
      <c r="E41" s="447"/>
      <c r="F41" s="448"/>
      <c r="G41" s="449"/>
      <c r="H41" s="447"/>
      <c r="I41" s="447"/>
      <c r="J41" s="447"/>
      <c r="K41" s="447"/>
      <c r="L41" s="447"/>
      <c r="M41" s="447"/>
      <c r="N41" s="447"/>
      <c r="O41" s="447"/>
      <c r="P41" s="456"/>
    </row>
    <row r="42" spans="1:16" s="286" customFormat="1" ht="16.5" customHeight="1">
      <c r="A42" s="505"/>
      <c r="B42" s="459"/>
      <c r="C42" s="445"/>
      <c r="D42" s="446"/>
      <c r="E42" s="447"/>
      <c r="F42" s="448"/>
      <c r="G42" s="449"/>
      <c r="H42" s="447"/>
      <c r="I42" s="447"/>
      <c r="J42" s="447"/>
      <c r="K42" s="447"/>
      <c r="L42" s="447"/>
      <c r="M42" s="447"/>
      <c r="N42" s="447"/>
      <c r="O42" s="447"/>
      <c r="P42" s="456"/>
    </row>
    <row r="43" spans="1:16" s="286" customFormat="1" ht="16.5" customHeight="1" thickBot="1">
      <c r="A43" s="506"/>
      <c r="B43" s="398"/>
      <c r="C43" s="362"/>
      <c r="D43" s="330"/>
      <c r="E43" s="146"/>
      <c r="F43" s="457"/>
      <c r="G43" s="95"/>
      <c r="H43" s="146"/>
      <c r="I43" s="146"/>
      <c r="J43" s="146"/>
      <c r="K43" s="146"/>
      <c r="L43" s="146"/>
      <c r="M43" s="146"/>
      <c r="N43" s="146"/>
      <c r="O43" s="146"/>
      <c r="P43" s="150"/>
    </row>
    <row r="44" spans="1:16" ht="16.5" thickBot="1">
      <c r="A44" s="501" t="s">
        <v>12</v>
      </c>
      <c r="B44" s="502"/>
      <c r="C44" s="440"/>
      <c r="D44" s="441"/>
      <c r="E44" s="442"/>
      <c r="F44" s="443"/>
      <c r="G44" s="444"/>
      <c r="H44" s="442"/>
      <c r="I44" s="442"/>
      <c r="J44" s="442"/>
      <c r="K44" s="442"/>
      <c r="L44" s="442"/>
      <c r="M44" s="442"/>
      <c r="N44" s="442"/>
      <c r="O44" s="442"/>
      <c r="P44" s="442"/>
    </row>
    <row r="45" spans="1:6" ht="14.25">
      <c r="A45" s="369"/>
      <c r="C45" s="365"/>
      <c r="D45" s="200"/>
      <c r="E45" s="200"/>
      <c r="F45" s="344"/>
    </row>
    <row r="46" spans="1:10" s="347" customFormat="1" ht="15" thickBot="1">
      <c r="A46" s="369" t="s">
        <v>35</v>
      </c>
      <c r="B46" s="345"/>
      <c r="C46" s="366"/>
      <c r="D46" s="346"/>
      <c r="E46" s="346"/>
      <c r="F46" s="344"/>
      <c r="G46" s="96"/>
      <c r="I46" s="347">
        <f>G44-E44-H44-I44-J44-K44-L44</f>
        <v>0</v>
      </c>
      <c r="J46" s="347" t="s">
        <v>176</v>
      </c>
    </row>
    <row r="47" spans="1:7" s="347" customFormat="1" ht="14.25">
      <c r="A47" s="369" t="s">
        <v>185</v>
      </c>
      <c r="B47" s="345"/>
      <c r="C47" s="366"/>
      <c r="D47" s="195"/>
      <c r="E47" s="507" t="s">
        <v>171</v>
      </c>
      <c r="F47" s="508"/>
      <c r="G47" s="101">
        <f>G44</f>
        <v>0</v>
      </c>
    </row>
    <row r="48" spans="2:7" ht="14.25">
      <c r="B48" s="345"/>
      <c r="C48" s="366"/>
      <c r="D48" s="195"/>
      <c r="E48" s="512" t="s">
        <v>173</v>
      </c>
      <c r="F48" s="513"/>
      <c r="G48" s="348">
        <f>P44</f>
        <v>0</v>
      </c>
    </row>
    <row r="49" spans="2:8" ht="15" thickBot="1">
      <c r="B49" s="349"/>
      <c r="C49" s="365"/>
      <c r="D49" s="350"/>
      <c r="E49" s="514" t="s">
        <v>174</v>
      </c>
      <c r="F49" s="515"/>
      <c r="G49" s="102">
        <v>0</v>
      </c>
      <c r="H49" s="316"/>
    </row>
    <row r="50" spans="1:7" s="347" customFormat="1" ht="27.75">
      <c r="A50" s="580"/>
      <c r="B50" s="582" t="s">
        <v>191</v>
      </c>
      <c r="C50" s="367"/>
      <c r="D50" s="351"/>
      <c r="E50" s="351"/>
      <c r="F50" s="344"/>
      <c r="G50" s="96"/>
    </row>
    <row r="51" spans="1:7" s="347" customFormat="1" ht="14.25">
      <c r="A51" s="370"/>
      <c r="B51" s="343"/>
      <c r="C51" s="367"/>
      <c r="D51" s="351"/>
      <c r="E51" s="351"/>
      <c r="F51" s="276"/>
      <c r="G51" s="94"/>
    </row>
    <row r="52" spans="1:7" s="347" customFormat="1" ht="14.25">
      <c r="A52" s="370"/>
      <c r="B52" s="581" t="s">
        <v>178</v>
      </c>
      <c r="C52" s="367"/>
      <c r="D52" s="351"/>
      <c r="E52" s="351"/>
      <c r="F52" s="276"/>
      <c r="G52" s="94"/>
    </row>
    <row r="53" spans="2:7" ht="14.25">
      <c r="B53" s="581" t="s">
        <v>179</v>
      </c>
      <c r="G53" s="94"/>
    </row>
    <row r="54" spans="1:7" s="347" customFormat="1" ht="14.25">
      <c r="A54" s="370"/>
      <c r="B54" s="343"/>
      <c r="C54" s="367"/>
      <c r="D54" s="201"/>
      <c r="E54" s="201"/>
      <c r="F54" s="276"/>
      <c r="G54" s="96"/>
    </row>
    <row r="55" ht="14.25">
      <c r="G55" s="94"/>
    </row>
  </sheetData>
  <sheetProtection/>
  <mergeCells count="14">
    <mergeCell ref="E47:F47"/>
    <mergeCell ref="A5:A7"/>
    <mergeCell ref="E48:F48"/>
    <mergeCell ref="E49:F49"/>
    <mergeCell ref="A24:A31"/>
    <mergeCell ref="A32:A39"/>
    <mergeCell ref="A8:A11"/>
    <mergeCell ref="A12:A23"/>
    <mergeCell ref="B1:K1"/>
    <mergeCell ref="A3:F3"/>
    <mergeCell ref="H3:P3"/>
    <mergeCell ref="A44:B44"/>
    <mergeCell ref="G3:G4"/>
    <mergeCell ref="A40:A43"/>
  </mergeCells>
  <printOptions/>
  <pageMargins left="0.32" right="0.2362204724409449" top="0.33" bottom="0.2755905511811024" header="0.1968503937007874" footer="0.19"/>
  <pageSetup horizontalDpi="600" verticalDpi="6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E9" sqref="E9"/>
    </sheetView>
  </sheetViews>
  <sheetFormatPr defaultColWidth="9.140625" defaultRowHeight="12.75" outlineLevelRow="1" outlineLevelCol="1"/>
  <cols>
    <col min="1" max="1" width="8.140625" style="7" customWidth="1"/>
    <col min="2" max="2" width="57.140625" style="1" customWidth="1"/>
    <col min="3" max="3" width="5.8515625" style="281" customWidth="1"/>
    <col min="4" max="4" width="8.140625" style="283" customWidth="1"/>
    <col min="5" max="5" width="12.421875" style="283" bestFit="1" customWidth="1"/>
    <col min="6" max="6" width="9.8515625" style="96" customWidth="1"/>
    <col min="7" max="7" width="14.8515625" style="96" customWidth="1"/>
    <col min="8" max="8" width="11.421875" style="276" hidden="1" customWidth="1" outlineLevel="1"/>
    <col min="9" max="10" width="9.8515625" style="96" hidden="1" customWidth="1" outlineLevel="1"/>
    <col min="11" max="11" width="11.421875" style="96" hidden="1" customWidth="1" outlineLevel="1"/>
    <col min="12" max="14" width="0" style="96" hidden="1" customWidth="1" outlineLevel="1"/>
    <col min="15" max="15" width="13.140625" style="96" customWidth="1" collapsed="1"/>
    <col min="16" max="16" width="9.140625" style="96" customWidth="1"/>
    <col min="17" max="16384" width="9.140625" style="1" customWidth="1"/>
  </cols>
  <sheetData>
    <row r="1" spans="1:16" s="16" customFormat="1" ht="28.5" customHeight="1">
      <c r="A1" s="524" t="s">
        <v>181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210"/>
    </row>
    <row r="2" spans="1:16" s="16" customFormat="1" ht="18" customHeight="1">
      <c r="A2" s="533" t="s">
        <v>171</v>
      </c>
      <c r="B2" s="533"/>
      <c r="C2" s="533"/>
      <c r="D2" s="533"/>
      <c r="E2" s="533"/>
      <c r="F2" s="534"/>
      <c r="G2" s="503" t="s">
        <v>171</v>
      </c>
      <c r="H2" s="532" t="s">
        <v>172</v>
      </c>
      <c r="I2" s="532"/>
      <c r="J2" s="532"/>
      <c r="K2" s="532"/>
      <c r="L2" s="532"/>
      <c r="M2" s="532"/>
      <c r="N2" s="532"/>
      <c r="O2" s="532"/>
      <c r="P2" s="210"/>
    </row>
    <row r="3" spans="1:16" s="19" customFormat="1" ht="32.25" thickBot="1">
      <c r="A3" s="207" t="s">
        <v>45</v>
      </c>
      <c r="B3" s="208" t="s">
        <v>156</v>
      </c>
      <c r="C3" s="211" t="s">
        <v>2</v>
      </c>
      <c r="D3" s="212" t="s">
        <v>18</v>
      </c>
      <c r="E3" s="213" t="s">
        <v>3</v>
      </c>
      <c r="F3" s="214" t="s">
        <v>4</v>
      </c>
      <c r="G3" s="503"/>
      <c r="H3" s="215" t="s">
        <v>164</v>
      </c>
      <c r="I3" s="132" t="s">
        <v>160</v>
      </c>
      <c r="J3" s="132" t="s">
        <v>165</v>
      </c>
      <c r="K3" s="132" t="s">
        <v>166</v>
      </c>
      <c r="L3" s="132" t="s">
        <v>167</v>
      </c>
      <c r="M3" s="132" t="s">
        <v>168</v>
      </c>
      <c r="N3" s="132" t="s">
        <v>169</v>
      </c>
      <c r="O3" s="285" t="s">
        <v>182</v>
      </c>
      <c r="P3" s="216"/>
    </row>
    <row r="4" spans="1:16" s="14" customFormat="1" ht="15" customHeight="1">
      <c r="A4" s="525">
        <v>212000</v>
      </c>
      <c r="B4" s="17" t="s">
        <v>47</v>
      </c>
      <c r="C4" s="217"/>
      <c r="D4" s="218"/>
      <c r="E4" s="218"/>
      <c r="F4" s="219"/>
      <c r="G4" s="92"/>
      <c r="H4" s="220"/>
      <c r="I4" s="221"/>
      <c r="J4" s="221"/>
      <c r="K4" s="221"/>
      <c r="L4" s="221"/>
      <c r="M4" s="221"/>
      <c r="N4" s="221"/>
      <c r="O4" s="221">
        <f>SUM(H4:N5)</f>
        <v>0</v>
      </c>
      <c r="P4" s="100"/>
    </row>
    <row r="5" spans="1:16" s="10" customFormat="1" ht="15" customHeight="1" outlineLevel="1">
      <c r="A5" s="526"/>
      <c r="B5" s="433" t="s">
        <v>184</v>
      </c>
      <c r="C5" s="222"/>
      <c r="D5" s="223"/>
      <c r="E5" s="575">
        <v>35360</v>
      </c>
      <c r="F5" s="224"/>
      <c r="G5" s="225">
        <v>35360</v>
      </c>
      <c r="H5" s="189"/>
      <c r="I5" s="226"/>
      <c r="J5" s="226"/>
      <c r="K5" s="226"/>
      <c r="L5" s="226"/>
      <c r="M5" s="226"/>
      <c r="N5" s="226"/>
      <c r="O5" s="226"/>
      <c r="P5" s="98"/>
    </row>
    <row r="6" spans="1:16" s="14" customFormat="1" ht="15" customHeight="1" thickBot="1">
      <c r="A6" s="527"/>
      <c r="B6" s="408" t="s">
        <v>5</v>
      </c>
      <c r="C6" s="227"/>
      <c r="D6" s="228"/>
      <c r="E6" s="228"/>
      <c r="F6" s="229"/>
      <c r="G6" s="93"/>
      <c r="H6" s="228"/>
      <c r="I6" s="228"/>
      <c r="J6" s="228"/>
      <c r="K6" s="228"/>
      <c r="L6" s="228"/>
      <c r="M6" s="228"/>
      <c r="N6" s="228"/>
      <c r="O6" s="228"/>
      <c r="P6" s="100"/>
    </row>
    <row r="7" spans="1:16" s="15" customFormat="1" ht="23.25" customHeight="1">
      <c r="A7" s="530">
        <v>226000</v>
      </c>
      <c r="B7" s="409" t="s">
        <v>41</v>
      </c>
      <c r="C7" s="230"/>
      <c r="D7" s="231"/>
      <c r="E7" s="232"/>
      <c r="F7" s="233"/>
      <c r="G7" s="93"/>
      <c r="H7" s="234"/>
      <c r="I7" s="235"/>
      <c r="J7" s="235"/>
      <c r="K7" s="235"/>
      <c r="L7" s="235"/>
      <c r="M7" s="235"/>
      <c r="N7" s="235"/>
      <c r="O7" s="235"/>
      <c r="P7" s="99"/>
    </row>
    <row r="8" spans="1:16" s="12" customFormat="1" ht="12.75" customHeight="1" outlineLevel="1">
      <c r="A8" s="530"/>
      <c r="B8" s="574" t="s">
        <v>186</v>
      </c>
      <c r="C8" s="236">
        <v>7</v>
      </c>
      <c r="D8" s="237">
        <v>3500</v>
      </c>
      <c r="E8" s="238">
        <v>24500</v>
      </c>
      <c r="F8" s="239"/>
      <c r="G8" s="240"/>
      <c r="H8" s="241"/>
      <c r="I8" s="242"/>
      <c r="J8" s="242"/>
      <c r="K8" s="242"/>
      <c r="L8" s="242"/>
      <c r="M8" s="242"/>
      <c r="N8" s="242"/>
      <c r="O8" s="242"/>
      <c r="P8" s="97"/>
    </row>
    <row r="9" spans="1:16" s="12" customFormat="1" ht="12.75" customHeight="1" outlineLevel="1">
      <c r="A9" s="530"/>
      <c r="B9" s="574" t="s">
        <v>42</v>
      </c>
      <c r="C9" s="236"/>
      <c r="D9" s="237"/>
      <c r="E9" s="238">
        <v>1916</v>
      </c>
      <c r="F9" s="239"/>
      <c r="G9" s="240"/>
      <c r="H9" s="241"/>
      <c r="I9" s="242"/>
      <c r="J9" s="242"/>
      <c r="K9" s="242"/>
      <c r="L9" s="242"/>
      <c r="M9" s="242"/>
      <c r="N9" s="242"/>
      <c r="O9" s="242"/>
      <c r="P9" s="97"/>
    </row>
    <row r="10" spans="1:16" s="2" customFormat="1" ht="12.75" customHeight="1">
      <c r="A10" s="531"/>
      <c r="B10" s="410" t="s">
        <v>5</v>
      </c>
      <c r="C10" s="243"/>
      <c r="D10" s="244"/>
      <c r="E10" s="245"/>
      <c r="F10" s="246"/>
      <c r="G10" s="93">
        <v>26416</v>
      </c>
      <c r="H10" s="245"/>
      <c r="I10" s="245"/>
      <c r="J10" s="245"/>
      <c r="K10" s="245"/>
      <c r="L10" s="245"/>
      <c r="M10" s="245"/>
      <c r="N10" s="245"/>
      <c r="O10" s="245"/>
      <c r="P10" s="94"/>
    </row>
    <row r="11" spans="1:15" ht="12">
      <c r="A11" s="529">
        <v>310000</v>
      </c>
      <c r="B11" s="411" t="s">
        <v>43</v>
      </c>
      <c r="C11" s="247"/>
      <c r="D11" s="248"/>
      <c r="E11" s="248"/>
      <c r="F11" s="249"/>
      <c r="G11" s="250"/>
      <c r="H11" s="251"/>
      <c r="I11" s="252"/>
      <c r="J11" s="252"/>
      <c r="K11" s="252"/>
      <c r="L11" s="252"/>
      <c r="M11" s="252"/>
      <c r="N11" s="252"/>
      <c r="O11" s="252"/>
    </row>
    <row r="12" spans="1:16" s="10" customFormat="1" ht="12.75" outlineLevel="1">
      <c r="A12" s="530"/>
      <c r="B12" s="576" t="s">
        <v>187</v>
      </c>
      <c r="C12" s="253"/>
      <c r="D12" s="238"/>
      <c r="E12" s="238">
        <v>41000</v>
      </c>
      <c r="F12" s="190"/>
      <c r="G12" s="225"/>
      <c r="H12" s="189"/>
      <c r="I12" s="226"/>
      <c r="J12" s="226"/>
      <c r="K12" s="226"/>
      <c r="L12" s="226"/>
      <c r="M12" s="226"/>
      <c r="N12" s="226"/>
      <c r="O12" s="226"/>
      <c r="P12" s="98"/>
    </row>
    <row r="13" spans="1:16" s="14" customFormat="1" ht="15">
      <c r="A13" s="531"/>
      <c r="B13" s="412" t="s">
        <v>5</v>
      </c>
      <c r="C13" s="254"/>
      <c r="D13" s="255"/>
      <c r="E13" s="255"/>
      <c r="F13" s="256"/>
      <c r="G13" s="93">
        <v>41000</v>
      </c>
      <c r="H13" s="255"/>
      <c r="I13" s="255"/>
      <c r="J13" s="255"/>
      <c r="K13" s="255"/>
      <c r="L13" s="255"/>
      <c r="M13" s="255"/>
      <c r="N13" s="255"/>
      <c r="O13" s="255"/>
      <c r="P13" s="100"/>
    </row>
    <row r="14" spans="1:15" ht="12">
      <c r="A14" s="528">
        <v>340000</v>
      </c>
      <c r="B14" s="413" t="s">
        <v>40</v>
      </c>
      <c r="C14" s="257"/>
      <c r="D14" s="258"/>
      <c r="E14" s="252"/>
      <c r="F14" s="259"/>
      <c r="G14" s="250"/>
      <c r="H14" s="251"/>
      <c r="I14" s="252"/>
      <c r="J14" s="252"/>
      <c r="K14" s="252"/>
      <c r="L14" s="252"/>
      <c r="M14" s="252"/>
      <c r="N14" s="252"/>
      <c r="O14" s="252"/>
    </row>
    <row r="15" spans="1:16" s="10" customFormat="1" ht="12.75" customHeight="1" outlineLevel="1">
      <c r="A15" s="528"/>
      <c r="B15" s="577" t="s">
        <v>188</v>
      </c>
      <c r="C15" s="260"/>
      <c r="D15" s="261"/>
      <c r="E15" s="261"/>
      <c r="F15" s="262"/>
      <c r="G15" s="225"/>
      <c r="H15" s="189"/>
      <c r="I15" s="226"/>
      <c r="J15" s="226"/>
      <c r="K15" s="226"/>
      <c r="L15" s="226"/>
      <c r="M15" s="226"/>
      <c r="N15" s="226"/>
      <c r="O15" s="226"/>
      <c r="P15" s="98"/>
    </row>
    <row r="16" spans="1:16" s="14" customFormat="1" ht="15">
      <c r="A16" s="528"/>
      <c r="B16" s="18" t="s">
        <v>5</v>
      </c>
      <c r="C16" s="263"/>
      <c r="D16" s="264"/>
      <c r="E16" s="264">
        <v>16000</v>
      </c>
      <c r="F16" s="265"/>
      <c r="G16" s="93">
        <v>16000</v>
      </c>
      <c r="H16" s="264"/>
      <c r="I16" s="264"/>
      <c r="J16" s="264"/>
      <c r="K16" s="264"/>
      <c r="L16" s="264"/>
      <c r="M16" s="264"/>
      <c r="N16" s="264"/>
      <c r="O16" s="264"/>
      <c r="P16" s="100"/>
    </row>
    <row r="17" spans="1:16" s="16" customFormat="1" ht="15.75">
      <c r="A17" s="209"/>
      <c r="B17" s="106" t="s">
        <v>12</v>
      </c>
      <c r="C17" s="266"/>
      <c r="D17" s="267"/>
      <c r="E17" s="268"/>
      <c r="F17" s="269"/>
      <c r="G17" s="268"/>
      <c r="H17" s="268"/>
      <c r="I17" s="268"/>
      <c r="J17" s="268"/>
      <c r="K17" s="268"/>
      <c r="L17" s="268"/>
      <c r="M17" s="268"/>
      <c r="N17" s="268"/>
      <c r="O17" s="268"/>
      <c r="P17" s="210"/>
    </row>
    <row r="18" spans="1:15" ht="19.5" thickBot="1">
      <c r="A18" s="8"/>
      <c r="B18" s="9"/>
      <c r="C18" s="270"/>
      <c r="D18" s="271"/>
      <c r="E18" s="271"/>
      <c r="F18" s="272"/>
      <c r="G18" s="434">
        <v>118776</v>
      </c>
      <c r="H18" s="251"/>
      <c r="I18" s="252"/>
      <c r="J18" s="252"/>
      <c r="K18" s="252"/>
      <c r="L18" s="252"/>
      <c r="M18" s="252"/>
      <c r="N18" s="252"/>
      <c r="O18" s="252">
        <f>SUM(H18:N19)</f>
        <v>0</v>
      </c>
    </row>
    <row r="19" spans="1:6" ht="14.25">
      <c r="A19" s="6"/>
      <c r="B19" s="2"/>
      <c r="C19" s="273"/>
      <c r="D19" s="274"/>
      <c r="E19" s="274"/>
      <c r="F19" s="275"/>
    </row>
    <row r="20" spans="1:16" s="2" customFormat="1" ht="14.25">
      <c r="A20" s="6" t="s">
        <v>35</v>
      </c>
      <c r="C20" s="273"/>
      <c r="D20" s="277"/>
      <c r="E20" s="277"/>
      <c r="F20" s="198"/>
      <c r="G20" s="94"/>
      <c r="H20" s="278"/>
      <c r="I20" s="94"/>
      <c r="J20" s="94"/>
      <c r="K20" s="94"/>
      <c r="L20" s="94"/>
      <c r="M20" s="94"/>
      <c r="N20" s="94"/>
      <c r="O20" s="94"/>
      <c r="P20" s="94"/>
    </row>
    <row r="21" spans="1:16" s="2" customFormat="1" ht="15" thickBot="1">
      <c r="A21" s="6" t="s">
        <v>185</v>
      </c>
      <c r="C21" s="273"/>
      <c r="D21" s="277"/>
      <c r="E21" s="277"/>
      <c r="F21" s="198"/>
      <c r="G21" s="94"/>
      <c r="H21" s="278"/>
      <c r="I21" s="94"/>
      <c r="J21" s="94"/>
      <c r="K21" s="94"/>
      <c r="L21" s="94"/>
      <c r="M21" s="94"/>
      <c r="N21" s="94"/>
      <c r="O21" s="94"/>
      <c r="P21" s="94"/>
    </row>
    <row r="22" spans="2:7" ht="15">
      <c r="B22" s="3"/>
      <c r="C22" s="279"/>
      <c r="D22" s="280"/>
      <c r="E22" s="518" t="s">
        <v>171</v>
      </c>
      <c r="F22" s="519"/>
      <c r="G22" s="204">
        <f>G17</f>
        <v>0</v>
      </c>
    </row>
    <row r="23" spans="4:7" ht="15">
      <c r="D23" s="282"/>
      <c r="E23" s="520" t="s">
        <v>173</v>
      </c>
      <c r="F23" s="521"/>
      <c r="G23" s="205">
        <f>O17</f>
        <v>0</v>
      </c>
    </row>
    <row r="24" spans="1:16" s="2" customFormat="1" ht="15.75" thickBot="1">
      <c r="A24" s="7"/>
      <c r="B24" s="1"/>
      <c r="C24" s="281"/>
      <c r="D24" s="282"/>
      <c r="E24" s="522" t="s">
        <v>174</v>
      </c>
      <c r="F24" s="523"/>
      <c r="G24" s="206">
        <f>G22-G23</f>
        <v>0</v>
      </c>
      <c r="H24" s="278"/>
      <c r="I24" s="94"/>
      <c r="J24" s="94"/>
      <c r="K24" s="94"/>
      <c r="L24" s="94"/>
      <c r="M24" s="94"/>
      <c r="N24" s="94"/>
      <c r="O24" s="94"/>
      <c r="P24" s="94"/>
    </row>
    <row r="25" spans="1:16" s="2" customFormat="1" ht="14.25">
      <c r="A25" s="7"/>
      <c r="B25" s="1"/>
      <c r="C25" s="281"/>
      <c r="D25" s="282"/>
      <c r="E25" s="282"/>
      <c r="F25" s="96"/>
      <c r="G25" s="94"/>
      <c r="H25" s="278"/>
      <c r="I25" s="94"/>
      <c r="J25" s="94"/>
      <c r="K25" s="94"/>
      <c r="L25" s="94"/>
      <c r="M25" s="94"/>
      <c r="N25" s="94"/>
      <c r="O25" s="94"/>
      <c r="P25" s="94"/>
    </row>
    <row r="26" spans="1:16" s="2" customFormat="1" ht="14.25">
      <c r="A26" s="7"/>
      <c r="B26" s="1"/>
      <c r="C26" s="281"/>
      <c r="D26" s="283"/>
      <c r="E26" s="283"/>
      <c r="F26" s="96"/>
      <c r="G26" s="94"/>
      <c r="H26" s="278"/>
      <c r="I26" s="94"/>
      <c r="J26" s="94"/>
      <c r="K26" s="94"/>
      <c r="L26" s="94"/>
      <c r="M26" s="94"/>
      <c r="N26" s="94"/>
      <c r="O26" s="94"/>
      <c r="P26" s="94"/>
    </row>
    <row r="28" spans="1:16" s="2" customFormat="1" ht="14.25">
      <c r="A28" s="7"/>
      <c r="B28" s="392" t="s">
        <v>178</v>
      </c>
      <c r="C28" s="281"/>
      <c r="D28" s="283"/>
      <c r="E28" s="283"/>
      <c r="F28" s="96"/>
      <c r="G28" s="94"/>
      <c r="H28" s="278"/>
      <c r="I28" s="94"/>
      <c r="J28" s="94"/>
      <c r="K28" s="94"/>
      <c r="L28" s="94"/>
      <c r="M28" s="94"/>
      <c r="N28" s="94"/>
      <c r="O28" s="94"/>
      <c r="P28" s="94"/>
    </row>
    <row r="29" ht="14.25">
      <c r="B29" s="392" t="s">
        <v>179</v>
      </c>
    </row>
  </sheetData>
  <sheetProtection/>
  <mergeCells count="11">
    <mergeCell ref="A1:O1"/>
    <mergeCell ref="A4:A6"/>
    <mergeCell ref="A14:A16"/>
    <mergeCell ref="A11:A13"/>
    <mergeCell ref="A7:A10"/>
    <mergeCell ref="H2:O2"/>
    <mergeCell ref="A2:F2"/>
    <mergeCell ref="G2:G3"/>
    <mergeCell ref="E22:F22"/>
    <mergeCell ref="E23:F23"/>
    <mergeCell ref="E24:F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N58"/>
  <sheetViews>
    <sheetView tabSelected="1" view="pageBreakPreview" zoomScaleNormal="9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7" sqref="A47:B47"/>
    </sheetView>
  </sheetViews>
  <sheetFormatPr defaultColWidth="9.140625" defaultRowHeight="12.75" outlineLevelRow="1" outlineLevelCol="1"/>
  <cols>
    <col min="1" max="1" width="9.57421875" style="90" customWidth="1"/>
    <col min="2" max="2" width="59.8515625" style="83" customWidth="1"/>
    <col min="3" max="3" width="6.7109375" style="114" customWidth="1"/>
    <col min="4" max="4" width="11.140625" style="201" customWidth="1"/>
    <col min="5" max="5" width="14.00390625" style="201" customWidth="1"/>
    <col min="6" max="6" width="15.421875" style="196" customWidth="1"/>
    <col min="7" max="7" width="13.00390625" style="196" customWidth="1" outlineLevel="1"/>
    <col min="8" max="8" width="12.7109375" style="196" customWidth="1" outlineLevel="1"/>
    <col min="9" max="9" width="14.28125" style="196" customWidth="1" outlineLevel="1"/>
    <col min="10" max="10" width="13.140625" style="196" customWidth="1" outlineLevel="1"/>
    <col min="11" max="11" width="12.28125" style="196" customWidth="1" outlineLevel="1"/>
    <col min="12" max="12" width="11.421875" style="196" customWidth="1" outlineLevel="1"/>
    <col min="13" max="13" width="13.00390625" style="196" customWidth="1" outlineLevel="1"/>
    <col min="14" max="14" width="14.28125" style="196" customWidth="1"/>
    <col min="15" max="16384" width="9.140625" style="4" customWidth="1"/>
  </cols>
  <sheetData>
    <row r="1" spans="1:14" s="20" customFormat="1" ht="15.75" customHeight="1">
      <c r="A1" s="86"/>
      <c r="B1" s="535" t="s">
        <v>195</v>
      </c>
      <c r="C1" s="535"/>
      <c r="D1" s="535"/>
      <c r="E1" s="535"/>
      <c r="F1" s="535"/>
      <c r="G1" s="535"/>
      <c r="H1" s="535"/>
      <c r="I1" s="535"/>
      <c r="J1" s="535"/>
      <c r="K1" s="535"/>
      <c r="L1" s="126"/>
      <c r="M1" s="126"/>
      <c r="N1" s="126"/>
    </row>
    <row r="2" spans="1:14" s="20" customFormat="1" ht="16.5" thickBot="1">
      <c r="A2" s="86"/>
      <c r="B2" s="103"/>
      <c r="C2" s="115"/>
      <c r="D2" s="127"/>
      <c r="E2" s="128"/>
      <c r="F2" s="126"/>
      <c r="G2" s="126"/>
      <c r="H2" s="126"/>
      <c r="I2" s="126"/>
      <c r="J2" s="126"/>
      <c r="K2" s="126"/>
      <c r="L2" s="126"/>
      <c r="M2" s="126"/>
      <c r="N2" s="126"/>
    </row>
    <row r="3" spans="1:14" s="20" customFormat="1" ht="15.75">
      <c r="A3" s="536" t="s">
        <v>171</v>
      </c>
      <c r="B3" s="537"/>
      <c r="C3" s="537"/>
      <c r="D3" s="537"/>
      <c r="E3" s="538"/>
      <c r="F3" s="542" t="s">
        <v>171</v>
      </c>
      <c r="G3" s="539" t="s">
        <v>175</v>
      </c>
      <c r="H3" s="540"/>
      <c r="I3" s="540"/>
      <c r="J3" s="540"/>
      <c r="K3" s="540"/>
      <c r="L3" s="540"/>
      <c r="M3" s="540"/>
      <c r="N3" s="541"/>
    </row>
    <row r="4" spans="1:14" s="19" customFormat="1" ht="32.25" thickBot="1">
      <c r="A4" s="104" t="s">
        <v>45</v>
      </c>
      <c r="B4" s="105" t="s">
        <v>156</v>
      </c>
      <c r="C4" s="108" t="s">
        <v>2</v>
      </c>
      <c r="D4" s="129" t="s">
        <v>18</v>
      </c>
      <c r="E4" s="130" t="s">
        <v>3</v>
      </c>
      <c r="F4" s="543"/>
      <c r="G4" s="131" t="s">
        <v>160</v>
      </c>
      <c r="H4" s="132" t="s">
        <v>165</v>
      </c>
      <c r="I4" s="132" t="s">
        <v>166</v>
      </c>
      <c r="J4" s="132" t="s">
        <v>167</v>
      </c>
      <c r="K4" s="132" t="s">
        <v>168</v>
      </c>
      <c r="L4" s="132" t="s">
        <v>169</v>
      </c>
      <c r="M4" s="132" t="s">
        <v>170</v>
      </c>
      <c r="N4" s="284" t="s">
        <v>182</v>
      </c>
    </row>
    <row r="5" spans="1:14" s="25" customFormat="1" ht="15" customHeight="1">
      <c r="A5" s="558">
        <v>212000</v>
      </c>
      <c r="B5" s="414" t="s">
        <v>47</v>
      </c>
      <c r="C5" s="109"/>
      <c r="D5" s="133"/>
      <c r="E5" s="134"/>
      <c r="F5" s="135"/>
      <c r="G5" s="136"/>
      <c r="H5" s="137"/>
      <c r="I5" s="137"/>
      <c r="J5" s="137"/>
      <c r="K5" s="137"/>
      <c r="L5" s="137"/>
      <c r="M5" s="137"/>
      <c r="N5" s="138"/>
    </row>
    <row r="6" spans="1:14" s="23" customFormat="1" ht="15" customHeight="1" outlineLevel="1">
      <c r="A6" s="559"/>
      <c r="B6" s="593" t="s">
        <v>155</v>
      </c>
      <c r="C6" s="116"/>
      <c r="D6" s="139"/>
      <c r="E6" s="140"/>
      <c r="F6" s="141"/>
      <c r="G6" s="142"/>
      <c r="H6" s="143"/>
      <c r="I6" s="144"/>
      <c r="J6" s="144"/>
      <c r="K6" s="144"/>
      <c r="L6" s="144"/>
      <c r="M6" s="144"/>
      <c r="N6" s="145"/>
    </row>
    <row r="7" spans="1:14" s="25" customFormat="1" ht="15" customHeight="1" thickBot="1">
      <c r="A7" s="560"/>
      <c r="B7" s="415" t="s">
        <v>5</v>
      </c>
      <c r="C7" s="117"/>
      <c r="D7" s="146"/>
      <c r="E7" s="147">
        <v>93600</v>
      </c>
      <c r="F7" s="148">
        <v>93600</v>
      </c>
      <c r="G7" s="149"/>
      <c r="H7" s="147"/>
      <c r="I7" s="147"/>
      <c r="J7" s="147"/>
      <c r="K7" s="147"/>
      <c r="L7" s="147"/>
      <c r="M7" s="147"/>
      <c r="N7" s="150"/>
    </row>
    <row r="8" spans="1:14" s="25" customFormat="1" ht="15" customHeight="1">
      <c r="A8" s="558">
        <v>221000</v>
      </c>
      <c r="B8" s="416" t="s">
        <v>1</v>
      </c>
      <c r="C8" s="109"/>
      <c r="D8" s="133"/>
      <c r="E8" s="134"/>
      <c r="F8" s="135"/>
      <c r="G8" s="136"/>
      <c r="H8" s="137"/>
      <c r="I8" s="137"/>
      <c r="J8" s="137"/>
      <c r="K8" s="137"/>
      <c r="L8" s="137"/>
      <c r="M8" s="137"/>
      <c r="N8" s="138"/>
    </row>
    <row r="9" spans="1:14" s="23" customFormat="1" ht="15" customHeight="1" outlineLevel="1">
      <c r="A9" s="559"/>
      <c r="B9" s="594" t="s">
        <v>6</v>
      </c>
      <c r="C9" s="595"/>
      <c r="D9" s="565"/>
      <c r="E9" s="596">
        <v>115000</v>
      </c>
      <c r="F9" s="152"/>
      <c r="G9" s="153"/>
      <c r="H9" s="144"/>
      <c r="I9" s="144"/>
      <c r="J9" s="144"/>
      <c r="K9" s="144"/>
      <c r="L9" s="144"/>
      <c r="M9" s="144"/>
      <c r="N9" s="145"/>
    </row>
    <row r="10" spans="1:14" s="23" customFormat="1" ht="15" customHeight="1" outlineLevel="1">
      <c r="A10" s="597"/>
      <c r="B10" s="598"/>
      <c r="C10" s="599"/>
      <c r="D10" s="578"/>
      <c r="E10" s="600"/>
      <c r="F10" s="152"/>
      <c r="G10" s="601"/>
      <c r="H10" s="602"/>
      <c r="I10" s="602"/>
      <c r="J10" s="602"/>
      <c r="K10" s="602"/>
      <c r="L10" s="602"/>
      <c r="M10" s="602"/>
      <c r="N10" s="603"/>
    </row>
    <row r="11" spans="1:14" s="23" customFormat="1" ht="15" customHeight="1" outlineLevel="1">
      <c r="A11" s="597"/>
      <c r="B11" s="598"/>
      <c r="C11" s="599"/>
      <c r="D11" s="578"/>
      <c r="E11" s="600"/>
      <c r="F11" s="152"/>
      <c r="G11" s="601"/>
      <c r="H11" s="602"/>
      <c r="I11" s="602"/>
      <c r="J11" s="602"/>
      <c r="K11" s="602"/>
      <c r="L11" s="602"/>
      <c r="M11" s="602"/>
      <c r="N11" s="603"/>
    </row>
    <row r="12" spans="1:14" s="25" customFormat="1" ht="15" customHeight="1" thickBot="1">
      <c r="A12" s="560"/>
      <c r="B12" s="417" t="s">
        <v>5</v>
      </c>
      <c r="C12" s="117"/>
      <c r="D12" s="146"/>
      <c r="E12" s="147">
        <v>115000</v>
      </c>
      <c r="F12" s="148">
        <v>115000</v>
      </c>
      <c r="G12" s="149"/>
      <c r="H12" s="147"/>
      <c r="I12" s="147"/>
      <c r="J12" s="147"/>
      <c r="K12" s="147"/>
      <c r="L12" s="147"/>
      <c r="M12" s="147"/>
      <c r="N12" s="150"/>
    </row>
    <row r="13" spans="1:14" s="25" customFormat="1" ht="15" customHeight="1">
      <c r="A13" s="547">
        <v>225000</v>
      </c>
      <c r="B13" s="414" t="s">
        <v>36</v>
      </c>
      <c r="C13" s="109"/>
      <c r="D13" s="133"/>
      <c r="E13" s="154"/>
      <c r="F13" s="135"/>
      <c r="G13" s="136"/>
      <c r="H13" s="137"/>
      <c r="I13" s="137"/>
      <c r="J13" s="137"/>
      <c r="K13" s="137"/>
      <c r="L13" s="137"/>
      <c r="M13" s="137"/>
      <c r="N13" s="138"/>
    </row>
    <row r="14" spans="1:14" s="24" customFormat="1" ht="15" customHeight="1" outlineLevel="1">
      <c r="A14" s="548"/>
      <c r="B14" s="593" t="s">
        <v>157</v>
      </c>
      <c r="C14" s="116"/>
      <c r="D14" s="139"/>
      <c r="E14" s="140">
        <v>20800</v>
      </c>
      <c r="F14" s="155"/>
      <c r="G14" s="156"/>
      <c r="H14" s="157"/>
      <c r="I14" s="158"/>
      <c r="J14" s="158"/>
      <c r="K14" s="158"/>
      <c r="L14" s="158"/>
      <c r="M14" s="158"/>
      <c r="N14" s="159"/>
    </row>
    <row r="15" spans="1:14" s="25" customFormat="1" ht="15" customHeight="1" thickBot="1">
      <c r="A15" s="557"/>
      <c r="B15" s="415" t="s">
        <v>5</v>
      </c>
      <c r="C15" s="117"/>
      <c r="D15" s="146"/>
      <c r="E15" s="147">
        <v>20800</v>
      </c>
      <c r="F15" s="148">
        <v>20800</v>
      </c>
      <c r="G15" s="149"/>
      <c r="H15" s="147"/>
      <c r="I15" s="147"/>
      <c r="J15" s="147"/>
      <c r="K15" s="147"/>
      <c r="L15" s="147"/>
      <c r="M15" s="147"/>
      <c r="N15" s="150"/>
    </row>
    <row r="16" spans="1:14" s="25" customFormat="1" ht="15" customHeight="1">
      <c r="A16" s="547">
        <v>226000</v>
      </c>
      <c r="B16" s="418" t="s">
        <v>7</v>
      </c>
      <c r="C16" s="109"/>
      <c r="D16" s="133"/>
      <c r="E16" s="134"/>
      <c r="F16" s="135"/>
      <c r="G16" s="136"/>
      <c r="H16" s="137"/>
      <c r="I16" s="137"/>
      <c r="J16" s="137"/>
      <c r="K16" s="137"/>
      <c r="L16" s="137"/>
      <c r="M16" s="137"/>
      <c r="N16" s="138"/>
    </row>
    <row r="17" spans="1:14" s="23" customFormat="1" ht="15" customHeight="1" outlineLevel="1">
      <c r="A17" s="548"/>
      <c r="B17" s="419" t="s">
        <v>22</v>
      </c>
      <c r="C17" s="116"/>
      <c r="D17" s="139"/>
      <c r="E17" s="140"/>
      <c r="F17" s="152"/>
      <c r="G17" s="153"/>
      <c r="H17" s="144"/>
      <c r="I17" s="144"/>
      <c r="J17" s="144"/>
      <c r="K17" s="144"/>
      <c r="L17" s="144"/>
      <c r="M17" s="144"/>
      <c r="N17" s="145"/>
    </row>
    <row r="18" spans="1:14" s="23" customFormat="1" ht="15" customHeight="1" outlineLevel="1">
      <c r="A18" s="548"/>
      <c r="B18" s="419" t="s">
        <v>23</v>
      </c>
      <c r="C18" s="116"/>
      <c r="D18" s="139"/>
      <c r="E18" s="140"/>
      <c r="F18" s="152"/>
      <c r="G18" s="153"/>
      <c r="H18" s="144"/>
      <c r="I18" s="144"/>
      <c r="J18" s="144"/>
      <c r="K18" s="144"/>
      <c r="L18" s="144"/>
      <c r="M18" s="144"/>
      <c r="N18" s="145"/>
    </row>
    <row r="19" spans="1:14" s="23" customFormat="1" ht="15" customHeight="1" outlineLevel="1">
      <c r="A19" s="548"/>
      <c r="B19" s="419" t="s">
        <v>24</v>
      </c>
      <c r="C19" s="116"/>
      <c r="D19" s="139"/>
      <c r="E19" s="140"/>
      <c r="F19" s="152"/>
      <c r="G19" s="153"/>
      <c r="H19" s="144"/>
      <c r="I19" s="144"/>
      <c r="J19" s="144"/>
      <c r="K19" s="144"/>
      <c r="L19" s="144"/>
      <c r="M19" s="144"/>
      <c r="N19" s="145"/>
    </row>
    <row r="20" spans="1:14" s="23" customFormat="1" ht="15" customHeight="1" outlineLevel="1">
      <c r="A20" s="548"/>
      <c r="B20" s="419" t="s">
        <v>25</v>
      </c>
      <c r="C20" s="116"/>
      <c r="D20" s="139"/>
      <c r="E20" s="140"/>
      <c r="F20" s="152"/>
      <c r="G20" s="153"/>
      <c r="H20" s="144"/>
      <c r="I20" s="144"/>
      <c r="J20" s="144"/>
      <c r="K20" s="144"/>
      <c r="L20" s="144"/>
      <c r="M20" s="144"/>
      <c r="N20" s="145"/>
    </row>
    <row r="21" spans="1:14" s="23" customFormat="1" ht="15" customHeight="1" outlineLevel="1">
      <c r="A21" s="548"/>
      <c r="B21" s="419" t="s">
        <v>26</v>
      </c>
      <c r="C21" s="116"/>
      <c r="D21" s="139"/>
      <c r="E21" s="140"/>
      <c r="F21" s="152"/>
      <c r="G21" s="153"/>
      <c r="H21" s="144"/>
      <c r="I21" s="144"/>
      <c r="J21" s="144"/>
      <c r="K21" s="144"/>
      <c r="L21" s="144"/>
      <c r="M21" s="144"/>
      <c r="N21" s="145"/>
    </row>
    <row r="22" spans="1:14" s="23" customFormat="1" ht="15" customHeight="1" outlineLevel="1">
      <c r="A22" s="548"/>
      <c r="B22" s="419" t="s">
        <v>27</v>
      </c>
      <c r="C22" s="116"/>
      <c r="D22" s="139"/>
      <c r="E22" s="140"/>
      <c r="F22" s="152"/>
      <c r="G22" s="153"/>
      <c r="H22" s="144"/>
      <c r="I22" s="144"/>
      <c r="J22" s="144"/>
      <c r="K22" s="144"/>
      <c r="L22" s="144"/>
      <c r="M22" s="144"/>
      <c r="N22" s="145"/>
    </row>
    <row r="23" spans="1:14" s="23" customFormat="1" ht="15" customHeight="1" outlineLevel="1">
      <c r="A23" s="548"/>
      <c r="B23" s="419" t="s">
        <v>28</v>
      </c>
      <c r="C23" s="116"/>
      <c r="D23" s="139"/>
      <c r="E23" s="140"/>
      <c r="F23" s="152"/>
      <c r="G23" s="160"/>
      <c r="H23" s="144"/>
      <c r="I23" s="144"/>
      <c r="J23" s="144"/>
      <c r="K23" s="144"/>
      <c r="L23" s="144"/>
      <c r="M23" s="144"/>
      <c r="N23" s="145"/>
    </row>
    <row r="24" spans="1:14" s="25" customFormat="1" ht="15" customHeight="1" outlineLevel="1">
      <c r="A24" s="548"/>
      <c r="B24" s="420" t="s">
        <v>5</v>
      </c>
      <c r="C24" s="386"/>
      <c r="D24" s="387"/>
      <c r="E24" s="388"/>
      <c r="F24" s="152"/>
      <c r="G24" s="389"/>
      <c r="H24" s="388"/>
      <c r="I24" s="388"/>
      <c r="J24" s="388"/>
      <c r="K24" s="388"/>
      <c r="L24" s="388"/>
      <c r="M24" s="388"/>
      <c r="N24" s="390"/>
    </row>
    <row r="25" spans="1:14" s="25" customFormat="1" ht="15" customHeight="1" outlineLevel="1">
      <c r="A25" s="548"/>
      <c r="B25" s="594" t="s">
        <v>163</v>
      </c>
      <c r="C25" s="119"/>
      <c r="D25" s="161"/>
      <c r="E25" s="612">
        <v>6181.01</v>
      </c>
      <c r="F25" s="152"/>
      <c r="G25" s="160"/>
      <c r="H25" s="137"/>
      <c r="I25" s="137"/>
      <c r="J25" s="137"/>
      <c r="K25" s="137"/>
      <c r="L25" s="137"/>
      <c r="M25" s="137"/>
      <c r="N25" s="138"/>
    </row>
    <row r="26" spans="1:14" s="23" customFormat="1" ht="15" customHeight="1" outlineLevel="1">
      <c r="A26" s="548"/>
      <c r="B26" s="586" t="s">
        <v>162</v>
      </c>
      <c r="C26" s="116">
        <v>14</v>
      </c>
      <c r="D26" s="139">
        <v>3500</v>
      </c>
      <c r="E26" s="140">
        <v>49000</v>
      </c>
      <c r="F26" s="152"/>
      <c r="G26" s="162"/>
      <c r="H26" s="163"/>
      <c r="I26" s="144"/>
      <c r="J26" s="144"/>
      <c r="K26" s="144"/>
      <c r="L26" s="144"/>
      <c r="M26" s="144"/>
      <c r="N26" s="145"/>
    </row>
    <row r="27" spans="1:14" s="23" customFormat="1" ht="15" customHeight="1" outlineLevel="1">
      <c r="A27" s="548"/>
      <c r="B27" s="594" t="s">
        <v>161</v>
      </c>
      <c r="C27" s="118"/>
      <c r="D27" s="151"/>
      <c r="E27" s="596">
        <v>4818.99</v>
      </c>
      <c r="F27" s="152"/>
      <c r="G27" s="164"/>
      <c r="H27" s="144"/>
      <c r="I27" s="144"/>
      <c r="J27" s="144"/>
      <c r="K27" s="144"/>
      <c r="L27" s="144"/>
      <c r="M27" s="144"/>
      <c r="N27" s="145"/>
    </row>
    <row r="28" spans="1:14" s="25" customFormat="1" ht="15" customHeight="1" outlineLevel="1">
      <c r="A28" s="548"/>
      <c r="B28" s="421" t="s">
        <v>5</v>
      </c>
      <c r="C28" s="386"/>
      <c r="D28" s="387"/>
      <c r="E28" s="388"/>
      <c r="F28" s="152"/>
      <c r="G28" s="389"/>
      <c r="H28" s="389"/>
      <c r="I28" s="389"/>
      <c r="J28" s="389"/>
      <c r="K28" s="389"/>
      <c r="L28" s="388"/>
      <c r="M28" s="388"/>
      <c r="N28" s="390"/>
    </row>
    <row r="29" spans="1:14" s="25" customFormat="1" ht="15" customHeight="1" thickBot="1">
      <c r="A29" s="549"/>
      <c r="B29" s="422" t="s">
        <v>5</v>
      </c>
      <c r="C29" s="120"/>
      <c r="D29" s="165"/>
      <c r="E29" s="166">
        <v>60000</v>
      </c>
      <c r="F29" s="202">
        <v>60000</v>
      </c>
      <c r="G29" s="167"/>
      <c r="H29" s="166"/>
      <c r="I29" s="166"/>
      <c r="J29" s="166"/>
      <c r="K29" s="166"/>
      <c r="L29" s="166"/>
      <c r="M29" s="166"/>
      <c r="N29" s="168"/>
    </row>
    <row r="30" spans="1:14" s="25" customFormat="1" ht="15" customHeight="1">
      <c r="A30" s="552">
        <v>290000</v>
      </c>
      <c r="B30" s="423" t="s">
        <v>132</v>
      </c>
      <c r="C30" s="121"/>
      <c r="D30" s="169"/>
      <c r="E30" s="170"/>
      <c r="F30" s="171"/>
      <c r="G30" s="172"/>
      <c r="H30" s="173"/>
      <c r="I30" s="173"/>
      <c r="J30" s="173"/>
      <c r="K30" s="173"/>
      <c r="L30" s="173"/>
      <c r="M30" s="173"/>
      <c r="N30" s="174"/>
    </row>
    <row r="31" spans="1:14" s="25" customFormat="1" ht="15" customHeight="1" outlineLevel="1">
      <c r="A31" s="553"/>
      <c r="B31" s="424" t="s">
        <v>159</v>
      </c>
      <c r="C31" s="122"/>
      <c r="D31" s="175"/>
      <c r="E31" s="139"/>
      <c r="F31" s="135"/>
      <c r="G31" s="176"/>
      <c r="H31" s="137"/>
      <c r="I31" s="137"/>
      <c r="J31" s="137"/>
      <c r="K31" s="137"/>
      <c r="L31" s="137"/>
      <c r="M31" s="137"/>
      <c r="N31" s="138"/>
    </row>
    <row r="32" spans="1:14" s="25" customFormat="1" ht="15" customHeight="1" outlineLevel="1">
      <c r="A32" s="553"/>
      <c r="B32" s="107" t="s">
        <v>177</v>
      </c>
      <c r="C32" s="123"/>
      <c r="D32" s="161"/>
      <c r="E32" s="161"/>
      <c r="F32" s="135"/>
      <c r="G32" s="391"/>
      <c r="H32" s="137"/>
      <c r="I32" s="137"/>
      <c r="J32" s="137"/>
      <c r="K32" s="137"/>
      <c r="L32" s="137"/>
      <c r="M32" s="137"/>
      <c r="N32" s="138"/>
    </row>
    <row r="33" spans="1:14" s="25" customFormat="1" ht="15" customHeight="1" thickBot="1">
      <c r="A33" s="554"/>
      <c r="B33" s="425" t="s">
        <v>5</v>
      </c>
      <c r="C33" s="117"/>
      <c r="D33" s="146"/>
      <c r="E33" s="146">
        <v>13000</v>
      </c>
      <c r="F33" s="203">
        <v>13000</v>
      </c>
      <c r="G33" s="177"/>
      <c r="H33" s="146"/>
      <c r="I33" s="146"/>
      <c r="J33" s="146"/>
      <c r="K33" s="146"/>
      <c r="L33" s="146"/>
      <c r="M33" s="146"/>
      <c r="N33" s="150"/>
    </row>
    <row r="34" spans="1:14" s="25" customFormat="1" ht="15" customHeight="1">
      <c r="A34" s="555">
        <v>310000</v>
      </c>
      <c r="B34" s="609" t="s">
        <v>44</v>
      </c>
      <c r="C34" s="124"/>
      <c r="D34" s="178"/>
      <c r="E34" s="179"/>
      <c r="F34" s="180"/>
      <c r="G34" s="181"/>
      <c r="H34" s="182"/>
      <c r="I34" s="182"/>
      <c r="J34" s="182"/>
      <c r="K34" s="182"/>
      <c r="L34" s="182"/>
      <c r="M34" s="182"/>
      <c r="N34" s="183"/>
    </row>
    <row r="35" spans="1:14" s="23" customFormat="1" ht="15" customHeight="1" outlineLevel="1">
      <c r="A35" s="555"/>
      <c r="B35" s="604" t="s">
        <v>196</v>
      </c>
      <c r="C35" s="116"/>
      <c r="D35" s="565">
        <v>150000</v>
      </c>
      <c r="E35" s="140"/>
      <c r="F35" s="152"/>
      <c r="G35" s="176"/>
      <c r="H35" s="184"/>
      <c r="I35" s="144"/>
      <c r="J35" s="144"/>
      <c r="K35" s="144"/>
      <c r="L35" s="144"/>
      <c r="M35" s="144"/>
      <c r="N35" s="145"/>
    </row>
    <row r="36" spans="1:14" s="23" customFormat="1" ht="15" customHeight="1" outlineLevel="1">
      <c r="A36" s="555"/>
      <c r="B36" s="605" t="s">
        <v>193</v>
      </c>
      <c r="C36" s="382"/>
      <c r="D36" s="383"/>
      <c r="E36" s="384"/>
      <c r="F36" s="152"/>
      <c r="G36" s="380"/>
      <c r="H36" s="381"/>
      <c r="I36" s="381"/>
      <c r="J36" s="385"/>
      <c r="K36" s="381"/>
      <c r="L36" s="381"/>
      <c r="M36" s="381"/>
      <c r="N36" s="145"/>
    </row>
    <row r="37" spans="1:14" s="23" customFormat="1" ht="15" customHeight="1" outlineLevel="1">
      <c r="A37" s="555"/>
      <c r="B37" s="605" t="s">
        <v>197</v>
      </c>
      <c r="C37" s="382"/>
      <c r="D37" s="578">
        <v>142991.82</v>
      </c>
      <c r="E37" s="606"/>
      <c r="F37" s="152"/>
      <c r="G37" s="607"/>
      <c r="H37" s="602"/>
      <c r="I37" s="602"/>
      <c r="J37" s="608"/>
      <c r="K37" s="602"/>
      <c r="L37" s="602"/>
      <c r="M37" s="602"/>
      <c r="N37" s="603"/>
    </row>
    <row r="38" spans="1:14" s="23" customFormat="1" ht="15" customHeight="1" outlineLevel="1">
      <c r="A38" s="555"/>
      <c r="B38" s="605"/>
      <c r="C38" s="382"/>
      <c r="D38" s="383"/>
      <c r="E38" s="606"/>
      <c r="F38" s="152"/>
      <c r="G38" s="607"/>
      <c r="H38" s="602"/>
      <c r="I38" s="602"/>
      <c r="J38" s="608"/>
      <c r="K38" s="602"/>
      <c r="L38" s="602"/>
      <c r="M38" s="602"/>
      <c r="N38" s="603"/>
    </row>
    <row r="39" spans="1:14" s="25" customFormat="1" ht="15" customHeight="1" thickBot="1">
      <c r="A39" s="556"/>
      <c r="B39" s="417" t="s">
        <v>5</v>
      </c>
      <c r="C39" s="117"/>
      <c r="D39" s="146"/>
      <c r="E39" s="147">
        <v>292991.82</v>
      </c>
      <c r="F39" s="148">
        <v>292991.82</v>
      </c>
      <c r="G39" s="147"/>
      <c r="H39" s="147"/>
      <c r="I39" s="147"/>
      <c r="J39" s="147"/>
      <c r="K39" s="147"/>
      <c r="L39" s="147"/>
      <c r="M39" s="147"/>
      <c r="N39" s="150"/>
    </row>
    <row r="40" spans="1:14" s="26" customFormat="1" ht="15" customHeight="1">
      <c r="A40" s="544">
        <v>340000</v>
      </c>
      <c r="B40" s="610" t="s">
        <v>34</v>
      </c>
      <c r="C40" s="125"/>
      <c r="D40" s="185"/>
      <c r="E40" s="154"/>
      <c r="F40" s="135"/>
      <c r="G40" s="186"/>
      <c r="H40" s="187"/>
      <c r="I40" s="187"/>
      <c r="J40" s="187"/>
      <c r="K40" s="187"/>
      <c r="L40" s="187"/>
      <c r="M40" s="187"/>
      <c r="N40" s="188"/>
    </row>
    <row r="41" spans="1:14" s="23" customFormat="1" ht="15" customHeight="1" outlineLevel="1">
      <c r="A41" s="545"/>
      <c r="B41" s="613" t="s">
        <v>198</v>
      </c>
      <c r="C41" s="116"/>
      <c r="D41" s="189"/>
      <c r="E41" s="190">
        <v>28750</v>
      </c>
      <c r="F41" s="152"/>
      <c r="G41" s="153"/>
      <c r="H41" s="144"/>
      <c r="I41" s="144"/>
      <c r="J41" s="144"/>
      <c r="K41" s="144"/>
      <c r="L41" s="144"/>
      <c r="M41" s="144"/>
      <c r="N41" s="145"/>
    </row>
    <row r="42" spans="1:14" s="23" customFormat="1" ht="15" customHeight="1" outlineLevel="1">
      <c r="A42" s="545"/>
      <c r="B42" s="611" t="s">
        <v>194</v>
      </c>
      <c r="C42" s="116">
        <v>50</v>
      </c>
      <c r="D42" s="139">
        <v>40</v>
      </c>
      <c r="E42" s="140">
        <v>2000</v>
      </c>
      <c r="F42" s="152"/>
      <c r="G42" s="153"/>
      <c r="H42" s="144"/>
      <c r="I42" s="144"/>
      <c r="J42" s="144"/>
      <c r="K42" s="144"/>
      <c r="L42" s="144"/>
      <c r="M42" s="144"/>
      <c r="N42" s="145"/>
    </row>
    <row r="43" spans="1:14" s="23" customFormat="1" ht="15" customHeight="1" outlineLevel="1">
      <c r="A43" s="545"/>
      <c r="B43" s="611" t="s">
        <v>13</v>
      </c>
      <c r="C43" s="116">
        <v>50</v>
      </c>
      <c r="D43" s="139">
        <v>45</v>
      </c>
      <c r="E43" s="140">
        <v>2250</v>
      </c>
      <c r="F43" s="152"/>
      <c r="G43" s="153"/>
      <c r="H43" s="144"/>
      <c r="I43" s="144"/>
      <c r="J43" s="144"/>
      <c r="K43" s="144"/>
      <c r="L43" s="144"/>
      <c r="M43" s="144"/>
      <c r="N43" s="145"/>
    </row>
    <row r="44" spans="1:14" s="23" customFormat="1" ht="15" customHeight="1" outlineLevel="1">
      <c r="A44" s="545"/>
      <c r="B44" s="611" t="s">
        <v>8</v>
      </c>
      <c r="C44" s="116">
        <v>10000</v>
      </c>
      <c r="D44" s="139">
        <v>2</v>
      </c>
      <c r="E44" s="140">
        <v>2000</v>
      </c>
      <c r="F44" s="152"/>
      <c r="G44" s="153"/>
      <c r="H44" s="144"/>
      <c r="I44" s="144"/>
      <c r="J44" s="144"/>
      <c r="K44" s="144"/>
      <c r="L44" s="144"/>
      <c r="M44" s="144"/>
      <c r="N44" s="145"/>
    </row>
    <row r="45" spans="1:14" s="23" customFormat="1" ht="15" customHeight="1" outlineLevel="1">
      <c r="A45" s="545"/>
      <c r="B45" s="611" t="s">
        <v>29</v>
      </c>
      <c r="C45" s="116"/>
      <c r="D45" s="139"/>
      <c r="E45" s="140">
        <v>15000</v>
      </c>
      <c r="F45" s="152"/>
      <c r="G45" s="153"/>
      <c r="H45" s="144"/>
      <c r="I45" s="144"/>
      <c r="J45" s="144"/>
      <c r="K45" s="144"/>
      <c r="L45" s="144"/>
      <c r="M45" s="144"/>
      <c r="N45" s="145"/>
    </row>
    <row r="46" spans="1:14" s="25" customFormat="1" ht="15" customHeight="1" thickBot="1">
      <c r="A46" s="546"/>
      <c r="B46" s="426" t="s">
        <v>5</v>
      </c>
      <c r="C46" s="117"/>
      <c r="D46" s="146"/>
      <c r="E46" s="147">
        <v>50000</v>
      </c>
      <c r="F46" s="148">
        <v>50000</v>
      </c>
      <c r="G46" s="149"/>
      <c r="H46" s="147"/>
      <c r="I46" s="147"/>
      <c r="J46" s="147"/>
      <c r="K46" s="147"/>
      <c r="L46" s="147"/>
      <c r="M46" s="147"/>
      <c r="N46" s="150"/>
    </row>
    <row r="47" spans="1:14" s="21" customFormat="1" ht="15" customHeight="1" thickBot="1">
      <c r="A47" s="550" t="s">
        <v>37</v>
      </c>
      <c r="B47" s="551"/>
      <c r="C47" s="110"/>
      <c r="D47" s="191"/>
      <c r="E47" s="192"/>
      <c r="F47" s="192"/>
      <c r="G47" s="193"/>
      <c r="H47" s="192"/>
      <c r="I47" s="192"/>
      <c r="J47" s="192"/>
      <c r="K47" s="192"/>
      <c r="L47" s="192"/>
      <c r="M47" s="192"/>
      <c r="N47" s="194"/>
    </row>
    <row r="48" spans="1:5" ht="15.75">
      <c r="A48" s="88"/>
      <c r="B48" s="89"/>
      <c r="C48" s="111"/>
      <c r="D48" s="195"/>
      <c r="E48" s="195"/>
    </row>
    <row r="49" spans="1:14" s="2" customFormat="1" ht="15.75">
      <c r="A49" s="22" t="s">
        <v>35</v>
      </c>
      <c r="B49" s="84"/>
      <c r="C49" s="112"/>
      <c r="D49" s="195"/>
      <c r="E49" s="197"/>
      <c r="F49" s="198"/>
      <c r="G49" s="94">
        <f>F47-E47-H47-I47-J47-G47</f>
        <v>0</v>
      </c>
      <c r="H49" s="94"/>
      <c r="I49" s="94"/>
      <c r="J49" s="94"/>
      <c r="K49" s="94"/>
      <c r="L49" s="94"/>
      <c r="M49" s="94"/>
      <c r="N49" s="94"/>
    </row>
    <row r="50" spans="1:14" s="2" customFormat="1" ht="16.5" thickBot="1">
      <c r="A50" s="22" t="s">
        <v>39</v>
      </c>
      <c r="B50" s="84"/>
      <c r="C50" s="112"/>
      <c r="D50" s="197"/>
      <c r="E50" s="197"/>
      <c r="F50" s="198"/>
      <c r="G50" s="94"/>
      <c r="H50" s="94"/>
      <c r="I50" s="94"/>
      <c r="J50" s="94"/>
      <c r="K50" s="94"/>
      <c r="L50" s="94"/>
      <c r="M50" s="94"/>
      <c r="N50" s="94"/>
    </row>
    <row r="51" spans="1:14" s="5" customFormat="1" ht="15.75">
      <c r="A51" s="88"/>
      <c r="B51" s="89"/>
      <c r="C51" s="111"/>
      <c r="D51" s="587" t="s">
        <v>171</v>
      </c>
      <c r="E51" s="588"/>
      <c r="F51" s="204">
        <f>F47</f>
        <v>0</v>
      </c>
      <c r="G51" s="199"/>
      <c r="H51" s="199"/>
      <c r="I51" s="199"/>
      <c r="J51" s="199"/>
      <c r="K51" s="199"/>
      <c r="L51" s="199"/>
      <c r="M51" s="199"/>
      <c r="N51" s="199"/>
    </row>
    <row r="52" spans="1:14" s="5" customFormat="1" ht="15.75">
      <c r="A52" s="88"/>
      <c r="B52" s="85"/>
      <c r="C52" s="113"/>
      <c r="D52" s="589" t="s">
        <v>173</v>
      </c>
      <c r="E52" s="590"/>
      <c r="F52" s="205">
        <f>N47</f>
        <v>0</v>
      </c>
      <c r="G52" s="199"/>
      <c r="H52" s="199"/>
      <c r="I52" s="199"/>
      <c r="J52" s="199"/>
      <c r="K52" s="199"/>
      <c r="L52" s="199"/>
      <c r="M52" s="199"/>
      <c r="N52" s="199"/>
    </row>
    <row r="53" spans="1:14" s="5" customFormat="1" ht="16.5" thickBot="1">
      <c r="A53" s="88"/>
      <c r="B53" s="85"/>
      <c r="C53" s="113"/>
      <c r="D53" s="591" t="s">
        <v>174</v>
      </c>
      <c r="E53" s="592"/>
      <c r="F53" s="206">
        <f>F51-F52</f>
        <v>0</v>
      </c>
      <c r="G53" s="199"/>
      <c r="H53" s="199"/>
      <c r="I53" s="199"/>
      <c r="J53" s="199"/>
      <c r="K53" s="199"/>
      <c r="L53" s="199"/>
      <c r="M53" s="199"/>
      <c r="N53" s="199"/>
    </row>
    <row r="54" spans="1:5" ht="15.75">
      <c r="A54" s="87"/>
      <c r="B54" s="85"/>
      <c r="C54" s="113"/>
      <c r="D54" s="200"/>
      <c r="E54" s="200"/>
    </row>
    <row r="55" spans="1:5" ht="15.75">
      <c r="A55" s="87"/>
      <c r="B55" s="85"/>
      <c r="C55" s="113"/>
      <c r="D55" s="200"/>
      <c r="E55" s="200"/>
    </row>
    <row r="57" ht="15.75">
      <c r="B57" s="392" t="s">
        <v>178</v>
      </c>
    </row>
    <row r="58" ht="15.75">
      <c r="B58" s="392" t="s">
        <v>179</v>
      </c>
    </row>
  </sheetData>
  <sheetProtection/>
  <mergeCells count="15">
    <mergeCell ref="A30:A33"/>
    <mergeCell ref="A34:A39"/>
    <mergeCell ref="A13:A15"/>
    <mergeCell ref="A5:A7"/>
    <mergeCell ref="A8:A12"/>
    <mergeCell ref="D53:E53"/>
    <mergeCell ref="B1:K1"/>
    <mergeCell ref="A3:E3"/>
    <mergeCell ref="G3:N3"/>
    <mergeCell ref="F3:F4"/>
    <mergeCell ref="D51:E51"/>
    <mergeCell ref="D52:E52"/>
    <mergeCell ref="A40:A46"/>
    <mergeCell ref="A16:A29"/>
    <mergeCell ref="A47:B47"/>
  </mergeCells>
  <printOptions/>
  <pageMargins left="0.6299212598425197" right="0.15748031496062992" top="0.5118110236220472" bottom="0.2362204724409449" header="0.1968503937007874" footer="0.15748031496062992"/>
  <pageSetup horizontalDpi="600" verticalDpi="600" orientation="landscape" paperSize="9" scale="64" r:id="rId3"/>
  <colBreaks count="1" manualBreakCount="1">
    <brk id="14" max="11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2016-10-14T03:35:03Z</cp:lastPrinted>
  <dcterms:created xsi:type="dcterms:W3CDTF">1996-10-08T23:32:33Z</dcterms:created>
  <dcterms:modified xsi:type="dcterms:W3CDTF">2016-12-29T06:22:09Z</dcterms:modified>
  <cp:category/>
  <cp:version/>
  <cp:contentType/>
  <cp:contentStatus/>
</cp:coreProperties>
</file>